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Nex_Fa\Desktop\Réunion\15MRU001_COROI\Reprise\Version reprise\"/>
    </mc:Choice>
  </mc:AlternateContent>
  <bookViews>
    <workbookView xWindow="0" yWindow="0" windowWidth="20490" windowHeight="7455" activeTab="2"/>
  </bookViews>
  <sheets>
    <sheet name="Fiche 1" sheetId="4" r:id="rId1"/>
    <sheet name="4510" sheetId="11" r:id="rId2"/>
    <sheet name="Bilan" sheetId="5" r:id="rId3"/>
  </sheets>
  <definedNames>
    <definedName name="_xlnm.Print_Area" localSheetId="1">'4510'!$A$1:$J$57</definedName>
    <definedName name="_xlnm.Print_Area" localSheetId="2">Bilan!$A$1:$I$19</definedName>
    <definedName name="_xlnm.Print_Area" localSheetId="0">'Fiche 1'!$A$1:$G$11</definedName>
  </definedNames>
  <calcPr calcId="152511"/>
</workbook>
</file>

<file path=xl/calcChain.xml><?xml version="1.0" encoding="utf-8"?>
<calcChain xmlns="http://schemas.openxmlformats.org/spreadsheetml/2006/main">
  <c r="N9" i="11" l="1"/>
  <c r="N14" i="11" l="1"/>
  <c r="H11" i="5"/>
  <c r="H15" i="5" s="1"/>
  <c r="I11" i="5"/>
  <c r="I15" i="5" s="1"/>
  <c r="N25" i="11"/>
  <c r="N23" i="11"/>
  <c r="N22" i="11"/>
  <c r="N12" i="11"/>
  <c r="N11" i="11"/>
  <c r="R10" i="11"/>
  <c r="N20" i="11" s="1"/>
  <c r="N10" i="11"/>
  <c r="N21" i="11" l="1"/>
  <c r="J23" i="11"/>
  <c r="E7" i="5" s="1"/>
  <c r="E11" i="5" s="1"/>
  <c r="F15" i="5" s="1"/>
  <c r="G18" i="5" s="1"/>
  <c r="J31" i="11"/>
  <c r="F7" i="5" s="1"/>
  <c r="F11" i="5" s="1"/>
  <c r="J15" i="11"/>
  <c r="D7" i="5" s="1"/>
  <c r="D11" i="5" s="1"/>
</calcChain>
</file>

<file path=xl/sharedStrings.xml><?xml version="1.0" encoding="utf-8"?>
<sst xmlns="http://schemas.openxmlformats.org/spreadsheetml/2006/main" count="189" uniqueCount="126">
  <si>
    <t>TYPE</t>
  </si>
  <si>
    <t>VALEUR</t>
  </si>
  <si>
    <t>FACTEUR DE PONDERATION</t>
  </si>
  <si>
    <t>SENSIBILITE DE L'ENVIRONNEMENT</t>
  </si>
  <si>
    <t>N°</t>
  </si>
  <si>
    <t>DANGEROSITE DU PRODUIT</t>
  </si>
  <si>
    <t>EVENEMENT</t>
  </si>
  <si>
    <t>A ETUDIER</t>
  </si>
  <si>
    <t>SI :</t>
  </si>
  <si>
    <t>INTITULE</t>
  </si>
  <si>
    <t>DE L'ACTIVITE</t>
  </si>
  <si>
    <t>GRANDEUR CARACTERISTISQUE</t>
  </si>
  <si>
    <t>MONTANT</t>
  </si>
  <si>
    <t xml:space="preserve">IDENTIFICATION  ACTIVITE : </t>
  </si>
  <si>
    <t>FICHE 2 : EVALUATION DES EVENEMENTS D'ATTEINTES A L'ENVIRONNEMENT ET DU MAINTIEN EN SECURITE</t>
  </si>
  <si>
    <t>Contamination soudaine du sol ou des eaux de surface suite à une fuite ou un épandage de liquide polluant</t>
  </si>
  <si>
    <t>Le produit est liquide aux conditions standard.</t>
  </si>
  <si>
    <t xml:space="preserve">oui  </t>
  </si>
  <si>
    <t>non</t>
  </si>
  <si>
    <t>……….. t</t>
  </si>
  <si>
    <t>Coefficient applicable</t>
  </si>
  <si>
    <t>X</t>
  </si>
  <si>
    <t>……………………</t>
  </si>
  <si>
    <t>……………..</t>
  </si>
  <si>
    <t>…………………</t>
  </si>
  <si>
    <t>=</t>
  </si>
  <si>
    <t>Produit très toxique, toxique ou dangereux pour l'environnement</t>
  </si>
  <si>
    <t>oui</t>
  </si>
  <si>
    <t>non déterminé</t>
  </si>
  <si>
    <t>Terrain plutot perméable et nappe d'eau souterraine utilisée à proximité</t>
  </si>
  <si>
    <t>Terrain plutôt imperméable ou pas de nappe d'eau souterraine utimlisée à proximité</t>
  </si>
  <si>
    <t>COEF.</t>
  </si>
  <si>
    <t>Contamination soudaine du sol ou des eaux de surface suite à un incendie ou une explosion (eaux d'extinction…)</t>
  </si>
  <si>
    <t>+</t>
  </si>
  <si>
    <t>Somme forfaitaire pour une intervention d'urgence</t>
  </si>
  <si>
    <t>Explosion ou dispersion de nuage toxique</t>
  </si>
  <si>
    <t>Risque d'explosion ou risque toxique (produit lui-même ou par décomposition)</t>
  </si>
  <si>
    <t>*</t>
  </si>
  <si>
    <t>Contamination graduelle du sol à partir d'équipements enterrés (cuves ou canalisations)</t>
  </si>
  <si>
    <t>Le produit est liquide aux conditions standard et présent dans des équipements enterrés.</t>
  </si>
  <si>
    <t>Plus grande quantité de produit pur présent dans une capacité enterrée ou une canalisation enterrée</t>
  </si>
  <si>
    <t>Produit dangereux pour l'environnement</t>
  </si>
  <si>
    <t>Arrêt d'activité exceptionnel nécessitant un maintien en sécurité du stockage tampon de déchets industriels spéciaux</t>
  </si>
  <si>
    <t>Des déchets industriels spéciaux sont produits par l'installation considérée</t>
  </si>
  <si>
    <t>Arret d'activité exceptionnel nécessitant un maintien en sécurité du site</t>
  </si>
  <si>
    <t>ê</t>
  </si>
  <si>
    <t>FICHE 1 : IDENTIFICATION DES INSTALLATIONS VISEES AU 3° DE L'ARTICLE 23-2 DU DECRET DU 21 SEPTEMBRE 1977</t>
  </si>
  <si>
    <t>N° ordre activité</t>
  </si>
  <si>
    <t>N° RUBRIQUE</t>
  </si>
  <si>
    <t>LIBELLE DE LA RUBRIQUE</t>
  </si>
  <si>
    <t>DESCRIPTION SOMMAIRE DE L'ACTIVITE</t>
  </si>
  <si>
    <t>(nature du produit, capacité et éventuels équipements enterrés : cuves, canalisations…)</t>
  </si>
  <si>
    <t>Dangerosité au sens de la nomenclature (2)</t>
  </si>
  <si>
    <t>DANGEROSITE DES PRODUITS MANIPULES</t>
  </si>
  <si>
    <t>très toxiques ou toxiques</t>
  </si>
  <si>
    <t>non toxiques</t>
  </si>
  <si>
    <t>Toxicité au sens de la nomenclature</t>
  </si>
  <si>
    <t>classés dangereux</t>
  </si>
  <si>
    <t>non détermine</t>
  </si>
  <si>
    <t>non classés dangereux</t>
  </si>
  <si>
    <t>Produits de décompostion dangereux pour l'environnement (1)</t>
  </si>
  <si>
    <t>FICHE 3 : DETERMINATION DU MONTANT DES GARANTIES FINANCIERES</t>
  </si>
  <si>
    <t>N° Ordre activité</t>
  </si>
  <si>
    <t>RUBRIQUE</t>
  </si>
  <si>
    <t>LIBELLE DE RUBRIQUE</t>
  </si>
  <si>
    <t>Evénements accidentels</t>
  </si>
  <si>
    <t>Maintien en sécurité</t>
  </si>
  <si>
    <t>Contamination soudaine du sol ou des eaux de surface suite à un incendie (eaux d'extinction)</t>
  </si>
  <si>
    <t>Explosion ou dispersion d'un nuage toxique</t>
  </si>
  <si>
    <t>Arrêt d'activité exceptionnel nécessitant un maintien en sécurité du site</t>
  </si>
  <si>
    <t>MONTANT GLOBAL POUR CHAQUE TYPE D'EVENEMENT</t>
  </si>
  <si>
    <t>Evenements accidentels : reporter le maximum de la colone (événement = max)</t>
  </si>
  <si>
    <t>Maintien en sécurité du stockage intermédiaire de déchets : reporter la somme des montants (événement = somme)</t>
  </si>
  <si>
    <t>Maintien en sécurioté du site : reporter le maximum de la colonne  (événement = max)</t>
  </si>
  <si>
    <t>MONTANTS GLOBAUX</t>
  </si>
  <si>
    <t>Reporter l'événement accidentel maximum et les évènements 5 et 6</t>
  </si>
  <si>
    <t>Cumul de l'événement accidentel maximum et des frais de maintien en sécurité</t>
  </si>
  <si>
    <t>Evénement 1 = max</t>
  </si>
  <si>
    <t>Evénement 2 = max</t>
  </si>
  <si>
    <t>Evénement 3 = max</t>
  </si>
  <si>
    <t>Evénement 4 = max</t>
  </si>
  <si>
    <t>Evénement 5 = max</t>
  </si>
  <si>
    <t>Max (événement 1 à 4) : événements à caractère accidentel</t>
  </si>
  <si>
    <t>Evénement 6 = somme</t>
  </si>
  <si>
    <t>Max événement 5</t>
  </si>
  <si>
    <t xml:space="preserve">Evénement 6 </t>
  </si>
  <si>
    <t>Contamination soudaine du sol ou des eaux de surface suite à une fuite ou un épandage de liquides polluants</t>
  </si>
  <si>
    <t>Arrêt d'activité exceptionnel nécessitant un maintien en sécurité du stockage intermédiaire de déchets industriels spéciaux</t>
  </si>
  <si>
    <t>Contamination graduelle du sol à patrir d'équipements enterrés</t>
  </si>
  <si>
    <t>Montant forfaitaire de l'événement (k€)</t>
  </si>
  <si>
    <t>(k€)</t>
  </si>
  <si>
    <t>Dangereux pour l'environnement</t>
  </si>
  <si>
    <t>Dangereux pour l'environnement, très toxiques pour les organismes aquatiques</t>
  </si>
  <si>
    <t>MONTANT DES GARANTIES FINANCIERES en k€</t>
  </si>
  <si>
    <t xml:space="preserve"> / </t>
  </si>
  <si>
    <t>(*) à défaut, lorsque les flux sont difficilement identifiables, on pourra prendre la base mensuelle de déchets industriels spéciaux pour la globalité de l'établissement (toutes installations confondues)</t>
  </si>
  <si>
    <t>N° ORDRE ACTIVITE…4</t>
  </si>
  <si>
    <t>Le produit est liquide ou solide aux conditions standard.</t>
  </si>
  <si>
    <t>Stockage de produits liquides et/ou solides dangereux pour l'environnement,  toxiques pour les organismes aquatiques (sur palettes, sur racks)</t>
  </si>
  <si>
    <t>LIBELLE :  TRES DANGEREUX POUR L ENVIRONNEMENT OU DANGEREUX POUR L'ENVIRONNEMENT (Très toxiques)…………………..</t>
  </si>
  <si>
    <t>MONTANTS ASSOCIES AUX EVENEMENTS PROVOQUANT DES ATTEINTES A L'ENVIRONNEMENT (en k€)</t>
  </si>
  <si>
    <t>Evènement 1</t>
  </si>
  <si>
    <t>Evènement 2</t>
  </si>
  <si>
    <t>Evènement 3</t>
  </si>
  <si>
    <t>Evènement 4</t>
  </si>
  <si>
    <t>Evènement 5</t>
  </si>
  <si>
    <t>Evènement 6</t>
  </si>
  <si>
    <t>Formule de Calcul (k€)</t>
  </si>
  <si>
    <t>Calcul de fd</t>
  </si>
  <si>
    <t>Q(t)=</t>
  </si>
  <si>
    <t>q&gt;10t</t>
  </si>
  <si>
    <t>1€=6.56F</t>
  </si>
  <si>
    <t>q&lt;10 t</t>
  </si>
  <si>
    <t>q&lt;10t</t>
  </si>
  <si>
    <t xml:space="preserve">montant forfaitaire : </t>
  </si>
  <si>
    <t>61k€ pour un stockage, 151k€ dans les autres cas</t>
  </si>
  <si>
    <r>
      <t>INSTALLATION DEPASSANT LE SEUIL AS DE LA NOMENCLATURE -</t>
    </r>
    <r>
      <rPr>
        <b/>
        <i/>
        <sz val="12"/>
        <color indexed="10"/>
        <rFont val="Calibri"/>
        <family val="2"/>
      </rPr>
      <t xml:space="preserve"> AUTORISEE APRES LE 14/12/95 - UNIQUEMENT LES RUBRIQUES SEVESO SEUIL HAUT</t>
    </r>
  </si>
  <si>
    <r>
      <t>N° RUBRIQUE :</t>
    </r>
    <r>
      <rPr>
        <b/>
        <i/>
        <sz val="14"/>
        <rFont val="Times New Roman"/>
        <family val="1"/>
      </rPr>
      <t>4510</t>
    </r>
  </si>
  <si>
    <r>
      <t xml:space="preserve">Quantité totale de produit pure présent dans une même zone (cuvette de stockage, bâtiment…°
</t>
    </r>
    <r>
      <rPr>
        <sz val="12"/>
        <color rgb="FFFF0000"/>
        <rFont val="Arial"/>
        <family val="2"/>
      </rPr>
      <t>Magasin 1 - Phytosanitaires</t>
    </r>
  </si>
  <si>
    <r>
      <t xml:space="preserve">Plus grande quantité de produit pur présent dans une capacité pour l'activité considérée
</t>
    </r>
    <r>
      <rPr>
        <sz val="12"/>
        <color rgb="FFFF0000"/>
        <rFont val="Arial"/>
        <family val="2"/>
      </rPr>
      <t>IBC 1220 kg eau de Javel</t>
    </r>
  </si>
  <si>
    <t>1220 kg</t>
  </si>
  <si>
    <t>Tonnage trimestriel de déchets industriels spéciaux pour l'installation considérée (*)</t>
  </si>
  <si>
    <t>85 t</t>
  </si>
  <si>
    <r>
      <t xml:space="preserve">Plus grande quantité de produit pur présent dans une capacité pour l'activité considérée
</t>
    </r>
    <r>
      <rPr>
        <sz val="12"/>
        <color rgb="FFFF0000"/>
        <rFont val="Arial"/>
        <family val="2"/>
      </rPr>
      <t>GRV 1t</t>
    </r>
  </si>
  <si>
    <t>1 t</t>
  </si>
  <si>
    <t>100 k€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</si>
</sst>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14"/>
      <name val="Times New Roman"/>
      <family val="1"/>
    </font>
    <font>
      <b/>
      <u/>
      <sz val="12"/>
      <name val="Arial"/>
      <family val="2"/>
    </font>
    <font>
      <b/>
      <i/>
      <sz val="12"/>
      <color indexed="10"/>
      <name val="Calibri"/>
      <family val="2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8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rgb="FFFF0000"/>
      <name val="Arial"/>
      <family val="2"/>
    </font>
    <font>
      <i/>
      <sz val="2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top"/>
    </xf>
    <xf numFmtId="0" fontId="23" fillId="3" borderId="6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center" vertical="top"/>
    </xf>
    <xf numFmtId="0" fontId="16" fillId="3" borderId="6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center" vertical="top" wrapText="1"/>
    </xf>
    <xf numFmtId="0" fontId="4" fillId="4" borderId="13" xfId="0" applyFont="1" applyFill="1" applyBorder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9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9" xfId="0" applyFont="1" applyFill="1" applyBorder="1"/>
    <xf numFmtId="0" fontId="3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/>
    <xf numFmtId="0" fontId="3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" fillId="2" borderId="6" xfId="0" applyFont="1" applyFill="1" applyBorder="1"/>
    <xf numFmtId="0" fontId="26" fillId="0" borderId="0" xfId="0" applyFont="1" applyBorder="1" applyAlignment="1">
      <alignment horizontal="center"/>
    </xf>
    <xf numFmtId="0" fontId="15" fillId="0" borderId="0" xfId="0" applyFont="1" applyAlignment="1"/>
    <xf numFmtId="0" fontId="27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2" xfId="0" applyFont="1" applyBorder="1"/>
    <xf numFmtId="0" fontId="19" fillId="0" borderId="10" xfId="0" applyFont="1" applyBorder="1"/>
    <xf numFmtId="0" fontId="19" fillId="0" borderId="8" xfId="0" applyFont="1" applyBorder="1" applyAlignment="1">
      <alignment horizontal="center"/>
    </xf>
    <xf numFmtId="0" fontId="20" fillId="0" borderId="4" xfId="0" applyFont="1" applyBorder="1"/>
    <xf numFmtId="0" fontId="20" fillId="0" borderId="0" xfId="0" applyFont="1" applyBorder="1"/>
    <xf numFmtId="0" fontId="20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5" borderId="7" xfId="0" applyFont="1" applyFill="1" applyBorder="1"/>
    <xf numFmtId="0" fontId="16" fillId="0" borderId="7" xfId="0" applyFont="1" applyBorder="1" applyAlignment="1">
      <alignment horizontal="center" wrapText="1"/>
    </xf>
    <xf numFmtId="0" fontId="29" fillId="0" borderId="2" xfId="0" applyFont="1" applyBorder="1" applyAlignment="1"/>
    <xf numFmtId="0" fontId="29" fillId="0" borderId="10" xfId="0" applyFont="1" applyBorder="1"/>
    <xf numFmtId="0" fontId="29" fillId="0" borderId="8" xfId="0" applyFont="1" applyBorder="1" applyAlignment="1">
      <alignment horizontal="center"/>
    </xf>
    <xf numFmtId="0" fontId="29" fillId="0" borderId="0" xfId="0" applyFont="1"/>
    <xf numFmtId="0" fontId="29" fillId="0" borderId="4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/>
    <xf numFmtId="0" fontId="29" fillId="0" borderId="9" xfId="0" applyFont="1" applyBorder="1" applyAlignment="1">
      <alignment horizontal="center"/>
    </xf>
    <xf numFmtId="0" fontId="29" fillId="0" borderId="4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5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29" fillId="0" borderId="5" xfId="0" applyFont="1" applyBorder="1" applyAlignment="1"/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29" fillId="0" borderId="11" xfId="0" applyFont="1" applyBorder="1"/>
    <xf numFmtId="0" fontId="29" fillId="4" borderId="2" xfId="0" applyFont="1" applyFill="1" applyBorder="1" applyAlignment="1"/>
    <xf numFmtId="0" fontId="29" fillId="4" borderId="10" xfId="0" applyFont="1" applyFill="1" applyBorder="1"/>
    <xf numFmtId="0" fontId="29" fillId="4" borderId="8" xfId="0" applyFont="1" applyFill="1" applyBorder="1" applyAlignment="1">
      <alignment horizontal="center"/>
    </xf>
    <xf numFmtId="0" fontId="29" fillId="4" borderId="5" xfId="0" applyFont="1" applyFill="1" applyBorder="1" applyAlignment="1"/>
    <xf numFmtId="0" fontId="19" fillId="4" borderId="11" xfId="0" applyFont="1" applyFill="1" applyBorder="1" applyAlignment="1">
      <alignment horizontal="center"/>
    </xf>
    <xf numFmtId="0" fontId="29" fillId="4" borderId="11" xfId="0" applyFont="1" applyFill="1" applyBorder="1"/>
    <xf numFmtId="0" fontId="19" fillId="4" borderId="11" xfId="0" applyFont="1" applyFill="1" applyBorder="1"/>
    <xf numFmtId="0" fontId="29" fillId="4" borderId="12" xfId="0" applyFont="1" applyFill="1" applyBorder="1" applyAlignment="1">
      <alignment horizontal="center"/>
    </xf>
    <xf numFmtId="0" fontId="17" fillId="0" borderId="19" xfId="0" applyFont="1" applyBorder="1"/>
    <xf numFmtId="0" fontId="19" fillId="0" borderId="7" xfId="0" applyFont="1" applyBorder="1"/>
    <xf numFmtId="0" fontId="25" fillId="2" borderId="5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2" borderId="9" xfId="0" applyFont="1" applyFill="1" applyBorder="1"/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3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vertical="top"/>
    </xf>
    <xf numFmtId="0" fontId="3" fillId="6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/>
    <xf numFmtId="0" fontId="9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2" xfId="0" applyFont="1" applyFill="1" applyBorder="1"/>
    <xf numFmtId="0" fontId="3" fillId="6" borderId="10" xfId="0" applyFont="1" applyFill="1" applyBorder="1"/>
    <xf numFmtId="0" fontId="9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9" fillId="6" borderId="10" xfId="0" applyFont="1" applyFill="1" applyBorder="1"/>
    <xf numFmtId="0" fontId="9" fillId="6" borderId="9" xfId="0" applyFont="1" applyFill="1" applyBorder="1"/>
    <xf numFmtId="0" fontId="3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9" fillId="6" borderId="0" xfId="0" applyFont="1" applyFill="1" applyBorder="1"/>
    <xf numFmtId="0" fontId="9" fillId="6" borderId="6" xfId="0" applyFont="1" applyFill="1" applyBorder="1" applyAlignment="1">
      <alignment horizontal="center"/>
    </xf>
    <xf numFmtId="0" fontId="9" fillId="6" borderId="6" xfId="0" applyFont="1" applyFill="1" applyBorder="1" applyAlignment="1">
      <alignment vertical="top"/>
    </xf>
    <xf numFmtId="0" fontId="3" fillId="6" borderId="6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0" xfId="0" applyFont="1" applyFill="1"/>
    <xf numFmtId="0" fontId="3" fillId="6" borderId="8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center"/>
    </xf>
    <xf numFmtId="0" fontId="3" fillId="6" borderId="9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center"/>
    </xf>
    <xf numFmtId="0" fontId="10" fillId="6" borderId="12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7" fillId="0" borderId="15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30" fillId="6" borderId="1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top" wrapText="1"/>
    </xf>
    <xf numFmtId="0" fontId="3" fillId="6" borderId="9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/>
    <xf numFmtId="0" fontId="4" fillId="4" borderId="1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/>
    <xf numFmtId="0" fontId="9" fillId="6" borderId="3" xfId="0" applyFont="1" applyFill="1" applyBorder="1" applyAlignment="1">
      <alignment vertical="top"/>
    </xf>
    <xf numFmtId="0" fontId="9" fillId="6" borderId="6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0" fontId="3" fillId="6" borderId="6" xfId="0" applyFont="1" applyFill="1" applyBorder="1" applyAlignment="1">
      <alignment vertical="top"/>
    </xf>
    <xf numFmtId="0" fontId="26" fillId="4" borderId="15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29" fillId="0" borderId="5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8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9" fillId="0" borderId="2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4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8" xfId="0" applyFont="1" applyBorder="1" applyAlignment="1">
      <alignment horizontal="left" wrapText="1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1438275</xdr:colOff>
      <xdr:row>7</xdr:row>
      <xdr:rowOff>9525</xdr:rowOff>
    </xdr:from>
    <xdr:to>
      <xdr:col>5</xdr:col>
      <xdr:colOff>1581150</xdr:colOff>
      <xdr:row>7</xdr:row>
      <xdr:rowOff>133350</xdr:rowOff>
    </xdr:to>
    <xdr:sp macro="" textlink="">
      <xdr:nvSpPr>
        <xdr:cNvPr id="22630" name="Rectangle 67"/>
        <xdr:cNvSpPr>
          <a:spLocks noChangeArrowheads="1"/>
        </xdr:cNvSpPr>
      </xdr:nvSpPr>
      <xdr:spPr bwMode="auto">
        <a:xfrm>
          <a:off x="11544300" y="4295775"/>
          <a:ext cx="142875" cy="123825"/>
        </a:xfrm>
        <a:prstGeom prst="rect">
          <a:avLst/>
        </a:prstGeom>
        <a:solidFill>
          <a:srgbClr val="00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1438275</xdr:colOff>
      <xdr:row>8</xdr:row>
      <xdr:rowOff>9525</xdr:rowOff>
    </xdr:from>
    <xdr:to>
      <xdr:col>5</xdr:col>
      <xdr:colOff>1581150</xdr:colOff>
      <xdr:row>8</xdr:row>
      <xdr:rowOff>133350</xdr:rowOff>
    </xdr:to>
    <xdr:sp macro="" textlink="">
      <xdr:nvSpPr>
        <xdr:cNvPr id="22631" name="Rectangle 68"/>
        <xdr:cNvSpPr>
          <a:spLocks noChangeArrowheads="1"/>
        </xdr:cNvSpPr>
      </xdr:nvSpPr>
      <xdr:spPr bwMode="auto">
        <a:xfrm>
          <a:off x="11544300" y="449580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1438275</xdr:colOff>
      <xdr:row>9</xdr:row>
      <xdr:rowOff>9525</xdr:rowOff>
    </xdr:from>
    <xdr:to>
      <xdr:col>5</xdr:col>
      <xdr:colOff>1581150</xdr:colOff>
      <xdr:row>9</xdr:row>
      <xdr:rowOff>133350</xdr:rowOff>
    </xdr:to>
    <xdr:sp macro="" textlink="">
      <xdr:nvSpPr>
        <xdr:cNvPr id="22632" name="Rectangle 69"/>
        <xdr:cNvSpPr>
          <a:spLocks noChangeArrowheads="1"/>
        </xdr:cNvSpPr>
      </xdr:nvSpPr>
      <xdr:spPr bwMode="auto">
        <a:xfrm>
          <a:off x="11544300" y="4895850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1438275</xdr:colOff>
      <xdr:row>7</xdr:row>
      <xdr:rowOff>9525</xdr:rowOff>
    </xdr:from>
    <xdr:to>
      <xdr:col>6</xdr:col>
      <xdr:colOff>1581150</xdr:colOff>
      <xdr:row>7</xdr:row>
      <xdr:rowOff>133350</xdr:rowOff>
    </xdr:to>
    <xdr:sp macro="" textlink="">
      <xdr:nvSpPr>
        <xdr:cNvPr id="22651" name="Rectangle 97"/>
        <xdr:cNvSpPr>
          <a:spLocks noChangeArrowheads="1"/>
        </xdr:cNvSpPr>
      </xdr:nvSpPr>
      <xdr:spPr bwMode="auto">
        <a:xfrm>
          <a:off x="13249275" y="4295775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1438275</xdr:colOff>
      <xdr:row>8</xdr:row>
      <xdr:rowOff>9525</xdr:rowOff>
    </xdr:from>
    <xdr:to>
      <xdr:col>6</xdr:col>
      <xdr:colOff>1581150</xdr:colOff>
      <xdr:row>8</xdr:row>
      <xdr:rowOff>133350</xdr:rowOff>
    </xdr:to>
    <xdr:sp macro="" textlink="">
      <xdr:nvSpPr>
        <xdr:cNvPr id="22652" name="Rectangle 98"/>
        <xdr:cNvSpPr>
          <a:spLocks noChangeArrowheads="1"/>
        </xdr:cNvSpPr>
      </xdr:nvSpPr>
      <xdr:spPr bwMode="auto">
        <a:xfrm>
          <a:off x="13249275" y="449580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1438275</xdr:colOff>
      <xdr:row>9</xdr:row>
      <xdr:rowOff>9525</xdr:rowOff>
    </xdr:from>
    <xdr:to>
      <xdr:col>6</xdr:col>
      <xdr:colOff>1581150</xdr:colOff>
      <xdr:row>9</xdr:row>
      <xdr:rowOff>133350</xdr:rowOff>
    </xdr:to>
    <xdr:sp macro="" textlink="">
      <xdr:nvSpPr>
        <xdr:cNvPr id="22653" name="Rectangle 99"/>
        <xdr:cNvSpPr>
          <a:spLocks noChangeArrowheads="1"/>
        </xdr:cNvSpPr>
      </xdr:nvSpPr>
      <xdr:spPr bwMode="auto">
        <a:xfrm>
          <a:off x="13249275" y="489585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1438275</xdr:colOff>
      <xdr:row>7</xdr:row>
      <xdr:rowOff>9525</xdr:rowOff>
    </xdr:from>
    <xdr:to>
      <xdr:col>6</xdr:col>
      <xdr:colOff>1581150</xdr:colOff>
      <xdr:row>7</xdr:row>
      <xdr:rowOff>133350</xdr:rowOff>
    </xdr:to>
    <xdr:sp macro="" textlink="">
      <xdr:nvSpPr>
        <xdr:cNvPr id="22669" name="Rectangle 124"/>
        <xdr:cNvSpPr>
          <a:spLocks noChangeArrowheads="1"/>
        </xdr:cNvSpPr>
      </xdr:nvSpPr>
      <xdr:spPr bwMode="auto">
        <a:xfrm>
          <a:off x="13249275" y="4295775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1438275</xdr:colOff>
      <xdr:row>8</xdr:row>
      <xdr:rowOff>9525</xdr:rowOff>
    </xdr:from>
    <xdr:to>
      <xdr:col>6</xdr:col>
      <xdr:colOff>1581150</xdr:colOff>
      <xdr:row>8</xdr:row>
      <xdr:rowOff>133350</xdr:rowOff>
    </xdr:to>
    <xdr:sp macro="" textlink="">
      <xdr:nvSpPr>
        <xdr:cNvPr id="22670" name="Rectangle 125"/>
        <xdr:cNvSpPr>
          <a:spLocks noChangeArrowheads="1"/>
        </xdr:cNvSpPr>
      </xdr:nvSpPr>
      <xdr:spPr bwMode="auto">
        <a:xfrm>
          <a:off x="13249275" y="449580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1438275</xdr:colOff>
      <xdr:row>9</xdr:row>
      <xdr:rowOff>9525</xdr:rowOff>
    </xdr:from>
    <xdr:to>
      <xdr:col>6</xdr:col>
      <xdr:colOff>1581150</xdr:colOff>
      <xdr:row>9</xdr:row>
      <xdr:rowOff>133350</xdr:rowOff>
    </xdr:to>
    <xdr:sp macro="" textlink="">
      <xdr:nvSpPr>
        <xdr:cNvPr id="22671" name="Rectangle 126"/>
        <xdr:cNvSpPr>
          <a:spLocks noChangeArrowheads="1"/>
        </xdr:cNvSpPr>
      </xdr:nvSpPr>
      <xdr:spPr bwMode="auto">
        <a:xfrm>
          <a:off x="13249275" y="489585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12</xdr:row>
      <xdr:rowOff>0</xdr:rowOff>
    </xdr:from>
    <xdr:to>
      <xdr:col>2</xdr:col>
      <xdr:colOff>781050</xdr:colOff>
      <xdr:row>12</xdr:row>
      <xdr:rowOff>123825</xdr:rowOff>
    </xdr:to>
    <xdr:sp macro="" textlink="">
      <xdr:nvSpPr>
        <xdr:cNvPr id="6769" name="Rectangle 1"/>
        <xdr:cNvSpPr>
          <a:spLocks noChangeArrowheads="1"/>
        </xdr:cNvSpPr>
      </xdr:nvSpPr>
      <xdr:spPr bwMode="auto">
        <a:xfrm>
          <a:off x="3400425" y="293370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638175</xdr:colOff>
      <xdr:row>13</xdr:row>
      <xdr:rowOff>9525</xdr:rowOff>
    </xdr:from>
    <xdr:to>
      <xdr:col>2</xdr:col>
      <xdr:colOff>781050</xdr:colOff>
      <xdr:row>13</xdr:row>
      <xdr:rowOff>133350</xdr:rowOff>
    </xdr:to>
    <xdr:sp macro="" textlink="">
      <xdr:nvSpPr>
        <xdr:cNvPr id="6770" name="Rectangle 2"/>
        <xdr:cNvSpPr>
          <a:spLocks noChangeArrowheads="1"/>
        </xdr:cNvSpPr>
      </xdr:nvSpPr>
      <xdr:spPr bwMode="auto">
        <a:xfrm>
          <a:off x="3400425" y="3133725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1504950</xdr:colOff>
      <xdr:row>10</xdr:row>
      <xdr:rowOff>0</xdr:rowOff>
    </xdr:from>
    <xdr:to>
      <xdr:col>5</xdr:col>
      <xdr:colOff>1638300</xdr:colOff>
      <xdr:row>10</xdr:row>
      <xdr:rowOff>123825</xdr:rowOff>
    </xdr:to>
    <xdr:sp macro="" textlink="">
      <xdr:nvSpPr>
        <xdr:cNvPr id="6771" name="Rectangle 3"/>
        <xdr:cNvSpPr>
          <a:spLocks noChangeArrowheads="1"/>
        </xdr:cNvSpPr>
      </xdr:nvSpPr>
      <xdr:spPr bwMode="auto">
        <a:xfrm>
          <a:off x="8915400" y="2552700"/>
          <a:ext cx="133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1504950</xdr:colOff>
      <xdr:row>11</xdr:row>
      <xdr:rowOff>0</xdr:rowOff>
    </xdr:from>
    <xdr:to>
      <xdr:col>5</xdr:col>
      <xdr:colOff>1628775</xdr:colOff>
      <xdr:row>11</xdr:row>
      <xdr:rowOff>123825</xdr:rowOff>
    </xdr:to>
    <xdr:sp macro="" textlink="">
      <xdr:nvSpPr>
        <xdr:cNvPr id="6772" name="Rectangle 4"/>
        <xdr:cNvSpPr>
          <a:spLocks noChangeArrowheads="1"/>
        </xdr:cNvSpPr>
      </xdr:nvSpPr>
      <xdr:spPr bwMode="auto">
        <a:xfrm>
          <a:off x="8915400" y="2743200"/>
          <a:ext cx="1238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1504950</xdr:colOff>
      <xdr:row>9</xdr:row>
      <xdr:rowOff>9525</xdr:rowOff>
    </xdr:from>
    <xdr:to>
      <xdr:col>5</xdr:col>
      <xdr:colOff>1638300</xdr:colOff>
      <xdr:row>9</xdr:row>
      <xdr:rowOff>133350</xdr:rowOff>
    </xdr:to>
    <xdr:sp macro="" textlink="">
      <xdr:nvSpPr>
        <xdr:cNvPr id="6773" name="Rectangle 5"/>
        <xdr:cNvSpPr>
          <a:spLocks noChangeArrowheads="1"/>
        </xdr:cNvSpPr>
      </xdr:nvSpPr>
      <xdr:spPr bwMode="auto">
        <a:xfrm>
          <a:off x="8915400" y="2371725"/>
          <a:ext cx="133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638175</xdr:colOff>
      <xdr:row>20</xdr:row>
      <xdr:rowOff>0</xdr:rowOff>
    </xdr:from>
    <xdr:to>
      <xdr:col>2</xdr:col>
      <xdr:colOff>781050</xdr:colOff>
      <xdr:row>20</xdr:row>
      <xdr:rowOff>123825</xdr:rowOff>
    </xdr:to>
    <xdr:sp macro="" textlink="">
      <xdr:nvSpPr>
        <xdr:cNvPr id="6774" name="Rectangle 6"/>
        <xdr:cNvSpPr>
          <a:spLocks noChangeArrowheads="1"/>
        </xdr:cNvSpPr>
      </xdr:nvSpPr>
      <xdr:spPr bwMode="auto">
        <a:xfrm>
          <a:off x="3400425" y="457200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647700</xdr:colOff>
      <xdr:row>21</xdr:row>
      <xdr:rowOff>0</xdr:rowOff>
    </xdr:from>
    <xdr:to>
      <xdr:col>2</xdr:col>
      <xdr:colOff>790575</xdr:colOff>
      <xdr:row>21</xdr:row>
      <xdr:rowOff>123825</xdr:rowOff>
    </xdr:to>
    <xdr:sp macro="" textlink="">
      <xdr:nvSpPr>
        <xdr:cNvPr id="6775" name="Rectangle 7"/>
        <xdr:cNvSpPr>
          <a:spLocks noChangeArrowheads="1"/>
        </xdr:cNvSpPr>
      </xdr:nvSpPr>
      <xdr:spPr bwMode="auto">
        <a:xfrm>
          <a:off x="3409950" y="476250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1485900</xdr:colOff>
      <xdr:row>18</xdr:row>
      <xdr:rowOff>19050</xdr:rowOff>
    </xdr:from>
    <xdr:to>
      <xdr:col>5</xdr:col>
      <xdr:colOff>1619250</xdr:colOff>
      <xdr:row>18</xdr:row>
      <xdr:rowOff>142875</xdr:rowOff>
    </xdr:to>
    <xdr:sp macro="" textlink="">
      <xdr:nvSpPr>
        <xdr:cNvPr id="6776" name="Rectangle 8"/>
        <xdr:cNvSpPr>
          <a:spLocks noChangeArrowheads="1"/>
        </xdr:cNvSpPr>
      </xdr:nvSpPr>
      <xdr:spPr bwMode="auto">
        <a:xfrm>
          <a:off x="8896350" y="4210050"/>
          <a:ext cx="133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1495425</xdr:colOff>
      <xdr:row>19</xdr:row>
      <xdr:rowOff>0</xdr:rowOff>
    </xdr:from>
    <xdr:to>
      <xdr:col>5</xdr:col>
      <xdr:colOff>1619250</xdr:colOff>
      <xdr:row>19</xdr:row>
      <xdr:rowOff>123825</xdr:rowOff>
    </xdr:to>
    <xdr:sp macro="" textlink="">
      <xdr:nvSpPr>
        <xdr:cNvPr id="6777" name="Rectangle 9"/>
        <xdr:cNvSpPr>
          <a:spLocks noChangeArrowheads="1"/>
        </xdr:cNvSpPr>
      </xdr:nvSpPr>
      <xdr:spPr bwMode="auto">
        <a:xfrm>
          <a:off x="8905875" y="4381500"/>
          <a:ext cx="1238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1485900</xdr:colOff>
      <xdr:row>17</xdr:row>
      <xdr:rowOff>9525</xdr:rowOff>
    </xdr:from>
    <xdr:to>
      <xdr:col>5</xdr:col>
      <xdr:colOff>1619250</xdr:colOff>
      <xdr:row>17</xdr:row>
      <xdr:rowOff>133350</xdr:rowOff>
    </xdr:to>
    <xdr:sp macro="" textlink="">
      <xdr:nvSpPr>
        <xdr:cNvPr id="6778" name="Rectangle 10"/>
        <xdr:cNvSpPr>
          <a:spLocks noChangeArrowheads="1"/>
        </xdr:cNvSpPr>
      </xdr:nvSpPr>
      <xdr:spPr bwMode="auto">
        <a:xfrm>
          <a:off x="8896350" y="4010025"/>
          <a:ext cx="133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533400</xdr:colOff>
      <xdr:row>29</xdr:row>
      <xdr:rowOff>28575</xdr:rowOff>
    </xdr:from>
    <xdr:to>
      <xdr:col>2</xdr:col>
      <xdr:colOff>676275</xdr:colOff>
      <xdr:row>29</xdr:row>
      <xdr:rowOff>152400</xdr:rowOff>
    </xdr:to>
    <xdr:sp macro="" textlink="">
      <xdr:nvSpPr>
        <xdr:cNvPr id="6779" name="Rectangle 11"/>
        <xdr:cNvSpPr>
          <a:spLocks noChangeArrowheads="1"/>
        </xdr:cNvSpPr>
      </xdr:nvSpPr>
      <xdr:spPr bwMode="auto">
        <a:xfrm>
          <a:off x="3295650" y="6429375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533400</xdr:colOff>
      <xdr:row>28</xdr:row>
      <xdr:rowOff>9525</xdr:rowOff>
    </xdr:from>
    <xdr:to>
      <xdr:col>2</xdr:col>
      <xdr:colOff>676275</xdr:colOff>
      <xdr:row>28</xdr:row>
      <xdr:rowOff>133350</xdr:rowOff>
    </xdr:to>
    <xdr:sp macro="" textlink="">
      <xdr:nvSpPr>
        <xdr:cNvPr id="6780" name="Rectangle 12"/>
        <xdr:cNvSpPr>
          <a:spLocks noChangeArrowheads="1"/>
        </xdr:cNvSpPr>
      </xdr:nvSpPr>
      <xdr:spPr bwMode="auto">
        <a:xfrm>
          <a:off x="3295650" y="6219825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1447800</xdr:colOff>
      <xdr:row>26</xdr:row>
      <xdr:rowOff>9525</xdr:rowOff>
    </xdr:from>
    <xdr:to>
      <xdr:col>5</xdr:col>
      <xdr:colOff>1581150</xdr:colOff>
      <xdr:row>26</xdr:row>
      <xdr:rowOff>133350</xdr:rowOff>
    </xdr:to>
    <xdr:sp macro="" textlink="">
      <xdr:nvSpPr>
        <xdr:cNvPr id="6781" name="Rectangle 13"/>
        <xdr:cNvSpPr>
          <a:spLocks noChangeArrowheads="1"/>
        </xdr:cNvSpPr>
      </xdr:nvSpPr>
      <xdr:spPr bwMode="auto">
        <a:xfrm>
          <a:off x="8858250" y="5838825"/>
          <a:ext cx="133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1447800</xdr:colOff>
      <xdr:row>27</xdr:row>
      <xdr:rowOff>0</xdr:rowOff>
    </xdr:from>
    <xdr:to>
      <xdr:col>5</xdr:col>
      <xdr:colOff>1571625</xdr:colOff>
      <xdr:row>27</xdr:row>
      <xdr:rowOff>123825</xdr:rowOff>
    </xdr:to>
    <xdr:sp macro="" textlink="">
      <xdr:nvSpPr>
        <xdr:cNvPr id="6782" name="Rectangle 14"/>
        <xdr:cNvSpPr>
          <a:spLocks noChangeArrowheads="1"/>
        </xdr:cNvSpPr>
      </xdr:nvSpPr>
      <xdr:spPr bwMode="auto">
        <a:xfrm>
          <a:off x="8858250" y="6019800"/>
          <a:ext cx="1238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1447800</xdr:colOff>
      <xdr:row>25</xdr:row>
      <xdr:rowOff>9525</xdr:rowOff>
    </xdr:from>
    <xdr:to>
      <xdr:col>5</xdr:col>
      <xdr:colOff>1581150</xdr:colOff>
      <xdr:row>25</xdr:row>
      <xdr:rowOff>133350</xdr:rowOff>
    </xdr:to>
    <xdr:sp macro="" textlink="">
      <xdr:nvSpPr>
        <xdr:cNvPr id="6783" name="Rectangle 15"/>
        <xdr:cNvSpPr>
          <a:spLocks noChangeArrowheads="1"/>
        </xdr:cNvSpPr>
      </xdr:nvSpPr>
      <xdr:spPr bwMode="auto">
        <a:xfrm>
          <a:off x="8858250" y="5648325"/>
          <a:ext cx="133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638175</xdr:colOff>
      <xdr:row>36</xdr:row>
      <xdr:rowOff>0</xdr:rowOff>
    </xdr:from>
    <xdr:to>
      <xdr:col>2</xdr:col>
      <xdr:colOff>781050</xdr:colOff>
      <xdr:row>36</xdr:row>
      <xdr:rowOff>123825</xdr:rowOff>
    </xdr:to>
    <xdr:sp macro="" textlink="">
      <xdr:nvSpPr>
        <xdr:cNvPr id="6784" name="Rectangle 16"/>
        <xdr:cNvSpPr>
          <a:spLocks noChangeArrowheads="1"/>
        </xdr:cNvSpPr>
      </xdr:nvSpPr>
      <xdr:spPr bwMode="auto">
        <a:xfrm>
          <a:off x="3400425" y="803910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638175</xdr:colOff>
      <xdr:row>37</xdr:row>
      <xdr:rowOff>19050</xdr:rowOff>
    </xdr:from>
    <xdr:to>
      <xdr:col>2</xdr:col>
      <xdr:colOff>781050</xdr:colOff>
      <xdr:row>37</xdr:row>
      <xdr:rowOff>142875</xdr:rowOff>
    </xdr:to>
    <xdr:sp macro="" textlink="">
      <xdr:nvSpPr>
        <xdr:cNvPr id="6785" name="Rectangle 17"/>
        <xdr:cNvSpPr>
          <a:spLocks noChangeArrowheads="1"/>
        </xdr:cNvSpPr>
      </xdr:nvSpPr>
      <xdr:spPr bwMode="auto">
        <a:xfrm>
          <a:off x="3400425" y="824865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1362075</xdr:colOff>
      <xdr:row>34</xdr:row>
      <xdr:rowOff>0</xdr:rowOff>
    </xdr:from>
    <xdr:to>
      <xdr:col>5</xdr:col>
      <xdr:colOff>1495425</xdr:colOff>
      <xdr:row>34</xdr:row>
      <xdr:rowOff>123825</xdr:rowOff>
    </xdr:to>
    <xdr:sp macro="" textlink="">
      <xdr:nvSpPr>
        <xdr:cNvPr id="6786" name="Rectangle 18"/>
        <xdr:cNvSpPr>
          <a:spLocks noChangeArrowheads="1"/>
        </xdr:cNvSpPr>
      </xdr:nvSpPr>
      <xdr:spPr bwMode="auto">
        <a:xfrm>
          <a:off x="8772525" y="7658100"/>
          <a:ext cx="133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1371600</xdr:colOff>
      <xdr:row>35</xdr:row>
      <xdr:rowOff>0</xdr:rowOff>
    </xdr:from>
    <xdr:to>
      <xdr:col>5</xdr:col>
      <xdr:colOff>1495425</xdr:colOff>
      <xdr:row>35</xdr:row>
      <xdr:rowOff>123825</xdr:rowOff>
    </xdr:to>
    <xdr:sp macro="" textlink="">
      <xdr:nvSpPr>
        <xdr:cNvPr id="6787" name="Rectangle 19"/>
        <xdr:cNvSpPr>
          <a:spLocks noChangeArrowheads="1"/>
        </xdr:cNvSpPr>
      </xdr:nvSpPr>
      <xdr:spPr bwMode="auto">
        <a:xfrm>
          <a:off x="8782050" y="7848600"/>
          <a:ext cx="1238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1371600</xdr:colOff>
      <xdr:row>33</xdr:row>
      <xdr:rowOff>0</xdr:rowOff>
    </xdr:from>
    <xdr:to>
      <xdr:col>5</xdr:col>
      <xdr:colOff>1504950</xdr:colOff>
      <xdr:row>33</xdr:row>
      <xdr:rowOff>123825</xdr:rowOff>
    </xdr:to>
    <xdr:sp macro="" textlink="">
      <xdr:nvSpPr>
        <xdr:cNvPr id="6788" name="Rectangle 20"/>
        <xdr:cNvSpPr>
          <a:spLocks noChangeArrowheads="1"/>
        </xdr:cNvSpPr>
      </xdr:nvSpPr>
      <xdr:spPr bwMode="auto">
        <a:xfrm>
          <a:off x="8782050" y="7467600"/>
          <a:ext cx="133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638175</xdr:colOff>
      <xdr:row>51</xdr:row>
      <xdr:rowOff>0</xdr:rowOff>
    </xdr:from>
    <xdr:to>
      <xdr:col>2</xdr:col>
      <xdr:colOff>781050</xdr:colOff>
      <xdr:row>51</xdr:row>
      <xdr:rowOff>123825</xdr:rowOff>
    </xdr:to>
    <xdr:sp macro="" textlink="">
      <xdr:nvSpPr>
        <xdr:cNvPr id="6789" name="Rectangle 21"/>
        <xdr:cNvSpPr>
          <a:spLocks noChangeArrowheads="1"/>
        </xdr:cNvSpPr>
      </xdr:nvSpPr>
      <xdr:spPr bwMode="auto">
        <a:xfrm>
          <a:off x="3400425" y="11449050"/>
          <a:ext cx="14287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</xdr:sp>
    <xdr:clientData/>
  </xdr:twoCellAnchor>
  <xdr:twoCellAnchor>
    <xdr:from>
      <xdr:col>2</xdr:col>
      <xdr:colOff>647700</xdr:colOff>
      <xdr:row>52</xdr:row>
      <xdr:rowOff>9525</xdr:rowOff>
    </xdr:from>
    <xdr:to>
      <xdr:col>2</xdr:col>
      <xdr:colOff>790575</xdr:colOff>
      <xdr:row>52</xdr:row>
      <xdr:rowOff>133350</xdr:rowOff>
    </xdr:to>
    <xdr:sp macro="" textlink="">
      <xdr:nvSpPr>
        <xdr:cNvPr id="6790" name="Rectangle 22"/>
        <xdr:cNvSpPr>
          <a:spLocks noChangeArrowheads="1"/>
        </xdr:cNvSpPr>
      </xdr:nvSpPr>
      <xdr:spPr bwMode="auto">
        <a:xfrm>
          <a:off x="3409950" y="11649075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638175</xdr:colOff>
      <xdr:row>41</xdr:row>
      <xdr:rowOff>0</xdr:rowOff>
    </xdr:from>
    <xdr:to>
      <xdr:col>2</xdr:col>
      <xdr:colOff>781050</xdr:colOff>
      <xdr:row>41</xdr:row>
      <xdr:rowOff>123825</xdr:rowOff>
    </xdr:to>
    <xdr:sp macro="" textlink="">
      <xdr:nvSpPr>
        <xdr:cNvPr id="6791" name="Rectangle 23"/>
        <xdr:cNvSpPr>
          <a:spLocks noChangeArrowheads="1"/>
        </xdr:cNvSpPr>
      </xdr:nvSpPr>
      <xdr:spPr bwMode="auto">
        <a:xfrm>
          <a:off x="3400425" y="9020175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647700</xdr:colOff>
      <xdr:row>42</xdr:row>
      <xdr:rowOff>9525</xdr:rowOff>
    </xdr:from>
    <xdr:to>
      <xdr:col>2</xdr:col>
      <xdr:colOff>790575</xdr:colOff>
      <xdr:row>42</xdr:row>
      <xdr:rowOff>133350</xdr:rowOff>
    </xdr:to>
    <xdr:sp macro="" textlink="">
      <xdr:nvSpPr>
        <xdr:cNvPr id="6792" name="Rectangle 24"/>
        <xdr:cNvSpPr>
          <a:spLocks noChangeArrowheads="1"/>
        </xdr:cNvSpPr>
      </xdr:nvSpPr>
      <xdr:spPr bwMode="auto">
        <a:xfrm>
          <a:off x="3409950" y="9220200"/>
          <a:ext cx="1428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77"/>
  <sheetViews>
    <sheetView workbookViewId="0">
      <selection activeCell="D26" sqref="D26"/>
    </sheetView>
  </sheetViews>
  <sheetFormatPr baseColWidth="10" defaultRowHeight="15.75" x14ac:dyDescent="0.25"/>
  <cols>
    <col min="1" max="1" width="8.7109375" style="25" customWidth="1"/>
    <col min="2" max="2" width="13.42578125" style="35" customWidth="1"/>
    <col min="3" max="3" width="21.42578125" style="36" customWidth="1"/>
    <col min="4" max="4" width="82.42578125" style="26" customWidth="1"/>
    <col min="5" max="6" width="25.5703125" style="26" customWidth="1"/>
    <col min="7" max="7" width="26.140625" style="25" customWidth="1"/>
    <col min="8" max="8" width="38.7109375" style="26" customWidth="1"/>
    <col min="9" max="9" width="12.7109375" style="26" customWidth="1"/>
    <col min="10" max="16384" width="11.42578125" style="26"/>
  </cols>
  <sheetData>
    <row r="1" spans="1:69" s="34" customFormat="1" ht="24" thickBot="1" x14ac:dyDescent="0.4">
      <c r="A1" s="202" t="s">
        <v>46</v>
      </c>
      <c r="B1" s="203"/>
      <c r="C1" s="203"/>
      <c r="D1" s="203"/>
      <c r="E1" s="203"/>
      <c r="F1" s="203"/>
      <c r="G1" s="203"/>
      <c r="H1" s="32"/>
      <c r="I1" s="32"/>
      <c r="J1" s="33"/>
    </row>
    <row r="2" spans="1:69" ht="16.5" thickBot="1" x14ac:dyDescent="0.3"/>
    <row r="3" spans="1:69" s="39" customFormat="1" ht="33.75" customHeight="1" thickBot="1" x14ac:dyDescent="0.25">
      <c r="A3" s="209" t="s">
        <v>116</v>
      </c>
      <c r="B3" s="210"/>
      <c r="C3" s="210"/>
      <c r="D3" s="211"/>
      <c r="E3" s="204" t="s">
        <v>53</v>
      </c>
      <c r="F3" s="204"/>
      <c r="G3" s="204"/>
      <c r="H3" s="37"/>
      <c r="I3" s="37"/>
      <c r="J3" s="38"/>
    </row>
    <row r="4" spans="1:69" s="29" customFormat="1" x14ac:dyDescent="0.25">
      <c r="A4" s="28"/>
      <c r="B4" s="28"/>
      <c r="C4" s="36"/>
      <c r="G4" s="28"/>
    </row>
    <row r="5" spans="1:69" s="39" customFormat="1" x14ac:dyDescent="0.2">
      <c r="A5" s="206" t="s">
        <v>47</v>
      </c>
      <c r="B5" s="206" t="s">
        <v>48</v>
      </c>
      <c r="C5" s="206" t="s">
        <v>49</v>
      </c>
      <c r="D5" s="40" t="s">
        <v>50</v>
      </c>
      <c r="E5" s="206" t="s">
        <v>60</v>
      </c>
      <c r="F5" s="206" t="s">
        <v>56</v>
      </c>
      <c r="G5" s="206" t="s">
        <v>52</v>
      </c>
      <c r="H5" s="41"/>
      <c r="I5" s="41"/>
      <c r="J5" s="42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</row>
    <row r="6" spans="1:69" s="45" customFormat="1" ht="31.5" customHeight="1" x14ac:dyDescent="0.25">
      <c r="A6" s="207"/>
      <c r="B6" s="208"/>
      <c r="C6" s="207"/>
      <c r="D6" s="43" t="s">
        <v>51</v>
      </c>
      <c r="E6" s="207"/>
      <c r="F6" s="207"/>
      <c r="G6" s="207"/>
      <c r="H6" s="205"/>
      <c r="I6" s="205"/>
      <c r="J6" s="44"/>
    </row>
    <row r="7" spans="1:69" s="45" customFormat="1" ht="9.9499999999999993" customHeight="1" x14ac:dyDescent="0.25">
      <c r="A7" s="46"/>
      <c r="B7" s="46"/>
      <c r="C7" s="46"/>
      <c r="D7" s="47"/>
      <c r="E7" s="47"/>
      <c r="F7" s="46"/>
      <c r="G7" s="46"/>
      <c r="H7" s="46"/>
      <c r="I7" s="46"/>
      <c r="J7" s="44"/>
    </row>
    <row r="8" spans="1:69" s="62" customFormat="1" x14ac:dyDescent="0.25">
      <c r="A8" s="60"/>
      <c r="B8" s="76"/>
      <c r="C8" s="60"/>
      <c r="D8" s="59"/>
      <c r="E8" s="61"/>
      <c r="F8" s="59" t="s">
        <v>54</v>
      </c>
      <c r="G8" s="59" t="s">
        <v>57</v>
      </c>
    </row>
    <row r="9" spans="1:69" s="62" customFormat="1" ht="31.5" x14ac:dyDescent="0.25">
      <c r="A9" s="63">
        <v>4</v>
      </c>
      <c r="B9" s="64">
        <v>4510</v>
      </c>
      <c r="C9" s="74" t="s">
        <v>91</v>
      </c>
      <c r="D9" s="75" t="s">
        <v>98</v>
      </c>
      <c r="E9" s="66" t="s">
        <v>27</v>
      </c>
      <c r="F9" s="65" t="s">
        <v>55</v>
      </c>
      <c r="G9" s="65" t="s">
        <v>59</v>
      </c>
    </row>
    <row r="10" spans="1:69" s="62" customFormat="1" x14ac:dyDescent="0.2">
      <c r="A10" s="67"/>
      <c r="B10" s="68"/>
      <c r="C10" s="69"/>
      <c r="D10" s="70"/>
      <c r="E10" s="71"/>
      <c r="F10" s="72" t="s">
        <v>28</v>
      </c>
      <c r="G10" s="72" t="s">
        <v>58</v>
      </c>
      <c r="H10" s="73"/>
    </row>
    <row r="11" spans="1:69" s="49" customFormat="1" ht="9.9499999999999993" customHeight="1" x14ac:dyDescent="0.2">
      <c r="A11" s="52"/>
      <c r="B11" s="56"/>
      <c r="C11" s="53"/>
      <c r="D11" s="51"/>
      <c r="E11" s="54"/>
      <c r="F11" s="55"/>
      <c r="G11" s="55"/>
    </row>
    <row r="12" spans="1:69" s="49" customFormat="1" x14ac:dyDescent="0.25">
      <c r="B12" s="57"/>
      <c r="C12" s="46"/>
    </row>
    <row r="13" spans="1:69" s="49" customFormat="1" x14ac:dyDescent="0.25">
      <c r="B13" s="57"/>
      <c r="C13" s="46"/>
    </row>
    <row r="14" spans="1:69" s="49" customFormat="1" x14ac:dyDescent="0.25">
      <c r="B14" s="57"/>
      <c r="C14" s="46"/>
    </row>
    <row r="15" spans="1:69" s="49" customFormat="1" x14ac:dyDescent="0.25">
      <c r="B15" s="57"/>
      <c r="C15" s="46"/>
    </row>
    <row r="16" spans="1:69" s="49" customFormat="1" x14ac:dyDescent="0.25">
      <c r="B16" s="57"/>
      <c r="C16" s="46"/>
    </row>
    <row r="17" spans="2:3" s="49" customFormat="1" x14ac:dyDescent="0.25">
      <c r="B17" s="57"/>
      <c r="C17" s="46"/>
    </row>
    <row r="18" spans="2:3" s="49" customFormat="1" x14ac:dyDescent="0.25">
      <c r="B18" s="57"/>
      <c r="C18" s="46"/>
    </row>
    <row r="19" spans="2:3" s="49" customFormat="1" x14ac:dyDescent="0.25">
      <c r="B19" s="57"/>
      <c r="C19" s="46"/>
    </row>
    <row r="20" spans="2:3" s="49" customFormat="1" x14ac:dyDescent="0.25">
      <c r="B20" s="57"/>
      <c r="C20" s="46"/>
    </row>
    <row r="21" spans="2:3" s="49" customFormat="1" x14ac:dyDescent="0.25">
      <c r="B21" s="57"/>
      <c r="C21" s="46"/>
    </row>
    <row r="22" spans="2:3" s="49" customFormat="1" x14ac:dyDescent="0.25">
      <c r="B22" s="57"/>
      <c r="C22" s="46"/>
    </row>
    <row r="23" spans="2:3" s="49" customFormat="1" x14ac:dyDescent="0.25">
      <c r="B23" s="57"/>
      <c r="C23" s="46"/>
    </row>
    <row r="24" spans="2:3" s="58" customFormat="1" x14ac:dyDescent="0.25">
      <c r="B24" s="35"/>
      <c r="C24" s="36"/>
    </row>
    <row r="25" spans="2:3" s="58" customFormat="1" x14ac:dyDescent="0.25">
      <c r="B25" s="35"/>
      <c r="C25" s="36"/>
    </row>
    <row r="26" spans="2:3" s="58" customFormat="1" x14ac:dyDescent="0.25">
      <c r="B26" s="35"/>
      <c r="C26" s="36"/>
    </row>
    <row r="27" spans="2:3" s="58" customFormat="1" x14ac:dyDescent="0.25">
      <c r="B27" s="35"/>
      <c r="C27" s="36"/>
    </row>
    <row r="28" spans="2:3" s="58" customFormat="1" x14ac:dyDescent="0.25">
      <c r="B28" s="35"/>
      <c r="C28" s="36"/>
    </row>
    <row r="29" spans="2:3" s="58" customFormat="1" x14ac:dyDescent="0.25">
      <c r="B29" s="35"/>
      <c r="C29" s="36"/>
    </row>
    <row r="30" spans="2:3" s="58" customFormat="1" x14ac:dyDescent="0.25">
      <c r="B30" s="35"/>
      <c r="C30" s="36"/>
    </row>
    <row r="31" spans="2:3" s="58" customFormat="1" x14ac:dyDescent="0.25">
      <c r="B31" s="35"/>
      <c r="C31" s="36"/>
    </row>
    <row r="32" spans="2:3" s="58" customFormat="1" x14ac:dyDescent="0.25">
      <c r="B32" s="35"/>
      <c r="C32" s="36"/>
    </row>
    <row r="33" spans="2:3" s="58" customFormat="1" x14ac:dyDescent="0.25">
      <c r="B33" s="35"/>
      <c r="C33" s="36"/>
    </row>
    <row r="34" spans="2:3" s="58" customFormat="1" x14ac:dyDescent="0.25">
      <c r="B34" s="35"/>
      <c r="C34" s="36"/>
    </row>
    <row r="35" spans="2:3" s="58" customFormat="1" x14ac:dyDescent="0.25">
      <c r="B35" s="35"/>
      <c r="C35" s="36"/>
    </row>
    <row r="36" spans="2:3" s="58" customFormat="1" x14ac:dyDescent="0.25">
      <c r="B36" s="35"/>
      <c r="C36" s="36"/>
    </row>
    <row r="37" spans="2:3" s="58" customFormat="1" x14ac:dyDescent="0.25">
      <c r="B37" s="35"/>
      <c r="C37" s="36"/>
    </row>
    <row r="38" spans="2:3" s="58" customFormat="1" x14ac:dyDescent="0.25">
      <c r="B38" s="35"/>
      <c r="C38" s="36"/>
    </row>
    <row r="39" spans="2:3" s="58" customFormat="1" x14ac:dyDescent="0.25">
      <c r="B39" s="35"/>
      <c r="C39" s="36"/>
    </row>
    <row r="40" spans="2:3" s="58" customFormat="1" x14ac:dyDescent="0.25">
      <c r="B40" s="35"/>
      <c r="C40" s="36"/>
    </row>
    <row r="41" spans="2:3" s="58" customFormat="1" x14ac:dyDescent="0.25">
      <c r="B41" s="35"/>
      <c r="C41" s="36"/>
    </row>
    <row r="42" spans="2:3" s="58" customFormat="1" x14ac:dyDescent="0.25">
      <c r="B42" s="35"/>
      <c r="C42" s="36"/>
    </row>
    <row r="43" spans="2:3" s="58" customFormat="1" x14ac:dyDescent="0.25">
      <c r="B43" s="35"/>
      <c r="C43" s="36"/>
    </row>
    <row r="44" spans="2:3" s="58" customFormat="1" x14ac:dyDescent="0.25">
      <c r="B44" s="35"/>
      <c r="C44" s="36"/>
    </row>
    <row r="45" spans="2:3" s="58" customFormat="1" x14ac:dyDescent="0.25">
      <c r="B45" s="35"/>
      <c r="C45" s="36"/>
    </row>
    <row r="46" spans="2:3" s="58" customFormat="1" x14ac:dyDescent="0.25">
      <c r="B46" s="35"/>
      <c r="C46" s="36"/>
    </row>
    <row r="47" spans="2:3" s="58" customFormat="1" x14ac:dyDescent="0.25">
      <c r="B47" s="35"/>
      <c r="C47" s="36"/>
    </row>
    <row r="48" spans="2:3" s="58" customFormat="1" x14ac:dyDescent="0.25">
      <c r="B48" s="35"/>
      <c r="C48" s="36"/>
    </row>
    <row r="49" spans="2:3" s="58" customFormat="1" x14ac:dyDescent="0.25">
      <c r="B49" s="35"/>
      <c r="C49" s="36"/>
    </row>
    <row r="50" spans="2:3" s="58" customFormat="1" x14ac:dyDescent="0.25">
      <c r="B50" s="35"/>
      <c r="C50" s="36"/>
    </row>
    <row r="51" spans="2:3" s="58" customFormat="1" x14ac:dyDescent="0.25">
      <c r="B51" s="35"/>
      <c r="C51" s="36"/>
    </row>
    <row r="52" spans="2:3" s="58" customFormat="1" x14ac:dyDescent="0.25">
      <c r="B52" s="35"/>
      <c r="C52" s="36"/>
    </row>
    <row r="53" spans="2:3" s="58" customFormat="1" x14ac:dyDescent="0.25">
      <c r="B53" s="35"/>
      <c r="C53" s="36"/>
    </row>
    <row r="54" spans="2:3" s="58" customFormat="1" x14ac:dyDescent="0.25">
      <c r="B54" s="35"/>
      <c r="C54" s="36"/>
    </row>
    <row r="55" spans="2:3" s="58" customFormat="1" x14ac:dyDescent="0.25">
      <c r="B55" s="35"/>
      <c r="C55" s="36"/>
    </row>
    <row r="56" spans="2:3" s="58" customFormat="1" x14ac:dyDescent="0.25">
      <c r="B56" s="35"/>
      <c r="C56" s="36"/>
    </row>
    <row r="57" spans="2:3" s="58" customFormat="1" x14ac:dyDescent="0.25">
      <c r="B57" s="35"/>
      <c r="C57" s="36"/>
    </row>
    <row r="58" spans="2:3" s="58" customFormat="1" x14ac:dyDescent="0.25">
      <c r="B58" s="35"/>
      <c r="C58" s="36"/>
    </row>
    <row r="59" spans="2:3" s="58" customFormat="1" x14ac:dyDescent="0.25">
      <c r="B59" s="35"/>
      <c r="C59" s="36"/>
    </row>
    <row r="60" spans="2:3" s="58" customFormat="1" x14ac:dyDescent="0.25">
      <c r="B60" s="35"/>
      <c r="C60" s="36"/>
    </row>
    <row r="61" spans="2:3" s="58" customFormat="1" x14ac:dyDescent="0.25">
      <c r="B61" s="35"/>
      <c r="C61" s="36"/>
    </row>
    <row r="62" spans="2:3" s="58" customFormat="1" x14ac:dyDescent="0.25">
      <c r="B62" s="35"/>
      <c r="C62" s="36"/>
    </row>
    <row r="63" spans="2:3" s="58" customFormat="1" x14ac:dyDescent="0.25">
      <c r="B63" s="35"/>
      <c r="C63" s="36"/>
    </row>
    <row r="64" spans="2:3" s="58" customFormat="1" x14ac:dyDescent="0.25">
      <c r="B64" s="35"/>
      <c r="C64" s="36"/>
    </row>
    <row r="65" spans="2:3" s="58" customFormat="1" x14ac:dyDescent="0.25">
      <c r="B65" s="35"/>
      <c r="C65" s="36"/>
    </row>
    <row r="66" spans="2:3" s="58" customFormat="1" x14ac:dyDescent="0.25">
      <c r="B66" s="35"/>
      <c r="C66" s="36"/>
    </row>
    <row r="67" spans="2:3" s="58" customFormat="1" x14ac:dyDescent="0.25">
      <c r="B67" s="35"/>
      <c r="C67" s="36"/>
    </row>
    <row r="68" spans="2:3" s="58" customFormat="1" x14ac:dyDescent="0.25">
      <c r="B68" s="35"/>
      <c r="C68" s="36"/>
    </row>
    <row r="69" spans="2:3" s="58" customFormat="1" x14ac:dyDescent="0.25">
      <c r="B69" s="35"/>
      <c r="C69" s="36"/>
    </row>
    <row r="70" spans="2:3" s="58" customFormat="1" x14ac:dyDescent="0.25">
      <c r="B70" s="35"/>
      <c r="C70" s="36"/>
    </row>
    <row r="71" spans="2:3" s="58" customFormat="1" x14ac:dyDescent="0.25">
      <c r="B71" s="35"/>
      <c r="C71" s="36"/>
    </row>
    <row r="72" spans="2:3" s="58" customFormat="1" x14ac:dyDescent="0.25">
      <c r="B72" s="35"/>
      <c r="C72" s="36"/>
    </row>
    <row r="73" spans="2:3" s="58" customFormat="1" x14ac:dyDescent="0.25">
      <c r="B73" s="35"/>
      <c r="C73" s="36"/>
    </row>
    <row r="74" spans="2:3" s="58" customFormat="1" x14ac:dyDescent="0.25">
      <c r="B74" s="35"/>
      <c r="C74" s="36"/>
    </row>
    <row r="75" spans="2:3" s="58" customFormat="1" x14ac:dyDescent="0.25">
      <c r="B75" s="35"/>
      <c r="C75" s="36"/>
    </row>
    <row r="76" spans="2:3" s="58" customFormat="1" x14ac:dyDescent="0.25">
      <c r="B76" s="35"/>
      <c r="C76" s="36"/>
    </row>
    <row r="77" spans="2:3" s="58" customFormat="1" x14ac:dyDescent="0.25">
      <c r="B77" s="35"/>
      <c r="C77" s="36"/>
    </row>
    <row r="78" spans="2:3" s="58" customFormat="1" x14ac:dyDescent="0.25">
      <c r="B78" s="35"/>
      <c r="C78" s="36"/>
    </row>
    <row r="79" spans="2:3" s="58" customFormat="1" x14ac:dyDescent="0.25">
      <c r="B79" s="35"/>
      <c r="C79" s="36"/>
    </row>
    <row r="80" spans="2:3" s="58" customFormat="1" x14ac:dyDescent="0.25">
      <c r="B80" s="35"/>
      <c r="C80" s="36"/>
    </row>
    <row r="81" spans="2:3" s="58" customFormat="1" x14ac:dyDescent="0.25">
      <c r="B81" s="35"/>
      <c r="C81" s="36"/>
    </row>
    <row r="82" spans="2:3" s="58" customFormat="1" x14ac:dyDescent="0.25">
      <c r="B82" s="35"/>
      <c r="C82" s="36"/>
    </row>
    <row r="83" spans="2:3" s="58" customFormat="1" x14ac:dyDescent="0.25">
      <c r="B83" s="35"/>
      <c r="C83" s="36"/>
    </row>
    <row r="84" spans="2:3" s="58" customFormat="1" x14ac:dyDescent="0.25">
      <c r="B84" s="35"/>
      <c r="C84" s="36"/>
    </row>
    <row r="85" spans="2:3" s="58" customFormat="1" x14ac:dyDescent="0.25">
      <c r="B85" s="35"/>
      <c r="C85" s="36"/>
    </row>
    <row r="86" spans="2:3" s="58" customFormat="1" x14ac:dyDescent="0.25">
      <c r="B86" s="35"/>
      <c r="C86" s="36"/>
    </row>
    <row r="87" spans="2:3" s="58" customFormat="1" x14ac:dyDescent="0.25">
      <c r="B87" s="35"/>
      <c r="C87" s="36"/>
    </row>
    <row r="88" spans="2:3" s="58" customFormat="1" x14ac:dyDescent="0.25">
      <c r="B88" s="35"/>
      <c r="C88" s="36"/>
    </row>
    <row r="89" spans="2:3" s="58" customFormat="1" x14ac:dyDescent="0.25">
      <c r="B89" s="35"/>
      <c r="C89" s="36"/>
    </row>
    <row r="90" spans="2:3" s="58" customFormat="1" x14ac:dyDescent="0.25">
      <c r="B90" s="35"/>
      <c r="C90" s="36"/>
    </row>
    <row r="91" spans="2:3" s="58" customFormat="1" x14ac:dyDescent="0.25">
      <c r="B91" s="35"/>
      <c r="C91" s="36"/>
    </row>
    <row r="92" spans="2:3" s="58" customFormat="1" x14ac:dyDescent="0.25">
      <c r="B92" s="35"/>
      <c r="C92" s="36"/>
    </row>
    <row r="93" spans="2:3" s="58" customFormat="1" x14ac:dyDescent="0.25">
      <c r="B93" s="35"/>
      <c r="C93" s="36"/>
    </row>
    <row r="94" spans="2:3" s="58" customFormat="1" x14ac:dyDescent="0.25">
      <c r="B94" s="35"/>
      <c r="C94" s="36"/>
    </row>
    <row r="95" spans="2:3" s="58" customFormat="1" x14ac:dyDescent="0.25">
      <c r="B95" s="35"/>
      <c r="C95" s="36"/>
    </row>
    <row r="96" spans="2:3" s="58" customFormat="1" x14ac:dyDescent="0.25">
      <c r="B96" s="35"/>
      <c r="C96" s="36"/>
    </row>
    <row r="97" spans="2:3" s="58" customFormat="1" x14ac:dyDescent="0.25">
      <c r="B97" s="35"/>
      <c r="C97" s="36"/>
    </row>
    <row r="98" spans="2:3" s="58" customFormat="1" x14ac:dyDescent="0.25">
      <c r="B98" s="35"/>
      <c r="C98" s="36"/>
    </row>
    <row r="99" spans="2:3" s="58" customFormat="1" x14ac:dyDescent="0.25">
      <c r="B99" s="35"/>
      <c r="C99" s="36"/>
    </row>
    <row r="100" spans="2:3" s="58" customFormat="1" x14ac:dyDescent="0.25">
      <c r="B100" s="35"/>
      <c r="C100" s="36"/>
    </row>
    <row r="101" spans="2:3" s="58" customFormat="1" x14ac:dyDescent="0.25">
      <c r="B101" s="35"/>
      <c r="C101" s="36"/>
    </row>
    <row r="102" spans="2:3" s="58" customFormat="1" x14ac:dyDescent="0.25">
      <c r="B102" s="35"/>
      <c r="C102" s="36"/>
    </row>
    <row r="103" spans="2:3" s="58" customFormat="1" x14ac:dyDescent="0.25">
      <c r="B103" s="35"/>
      <c r="C103" s="36"/>
    </row>
    <row r="104" spans="2:3" s="58" customFormat="1" x14ac:dyDescent="0.25">
      <c r="B104" s="35"/>
      <c r="C104" s="36"/>
    </row>
    <row r="105" spans="2:3" s="58" customFormat="1" x14ac:dyDescent="0.25">
      <c r="B105" s="35"/>
      <c r="C105" s="36"/>
    </row>
    <row r="106" spans="2:3" s="58" customFormat="1" x14ac:dyDescent="0.25">
      <c r="B106" s="35"/>
      <c r="C106" s="36"/>
    </row>
    <row r="107" spans="2:3" s="58" customFormat="1" x14ac:dyDescent="0.25">
      <c r="B107" s="35"/>
      <c r="C107" s="36"/>
    </row>
    <row r="108" spans="2:3" s="58" customFormat="1" x14ac:dyDescent="0.25">
      <c r="B108" s="35"/>
      <c r="C108" s="36"/>
    </row>
    <row r="109" spans="2:3" s="58" customFormat="1" x14ac:dyDescent="0.25">
      <c r="B109" s="35"/>
      <c r="C109" s="36"/>
    </row>
    <row r="110" spans="2:3" s="58" customFormat="1" x14ac:dyDescent="0.25">
      <c r="B110" s="35"/>
      <c r="C110" s="36"/>
    </row>
    <row r="111" spans="2:3" s="58" customFormat="1" x14ac:dyDescent="0.25">
      <c r="B111" s="35"/>
      <c r="C111" s="36"/>
    </row>
    <row r="112" spans="2:3" s="58" customFormat="1" x14ac:dyDescent="0.25">
      <c r="B112" s="35"/>
      <c r="C112" s="36"/>
    </row>
    <row r="113" spans="2:3" s="58" customFormat="1" x14ac:dyDescent="0.25">
      <c r="B113" s="35"/>
      <c r="C113" s="36"/>
    </row>
    <row r="114" spans="2:3" s="58" customFormat="1" x14ac:dyDescent="0.25">
      <c r="B114" s="35"/>
      <c r="C114" s="36"/>
    </row>
    <row r="115" spans="2:3" s="58" customFormat="1" x14ac:dyDescent="0.25">
      <c r="B115" s="35"/>
      <c r="C115" s="36"/>
    </row>
    <row r="116" spans="2:3" s="58" customFormat="1" x14ac:dyDescent="0.25">
      <c r="B116" s="35"/>
      <c r="C116" s="36"/>
    </row>
    <row r="117" spans="2:3" s="58" customFormat="1" x14ac:dyDescent="0.25">
      <c r="B117" s="35"/>
      <c r="C117" s="36"/>
    </row>
    <row r="118" spans="2:3" s="58" customFormat="1" x14ac:dyDescent="0.25">
      <c r="B118" s="35"/>
      <c r="C118" s="36"/>
    </row>
    <row r="119" spans="2:3" s="58" customFormat="1" x14ac:dyDescent="0.25">
      <c r="B119" s="35"/>
      <c r="C119" s="36"/>
    </row>
    <row r="120" spans="2:3" s="58" customFormat="1" x14ac:dyDescent="0.25">
      <c r="B120" s="35"/>
      <c r="C120" s="36"/>
    </row>
    <row r="121" spans="2:3" s="58" customFormat="1" x14ac:dyDescent="0.25">
      <c r="B121" s="35"/>
      <c r="C121" s="36"/>
    </row>
    <row r="122" spans="2:3" s="58" customFormat="1" x14ac:dyDescent="0.25">
      <c r="B122" s="35"/>
      <c r="C122" s="36"/>
    </row>
    <row r="123" spans="2:3" s="58" customFormat="1" x14ac:dyDescent="0.25">
      <c r="B123" s="35"/>
      <c r="C123" s="36"/>
    </row>
    <row r="124" spans="2:3" s="58" customFormat="1" x14ac:dyDescent="0.25">
      <c r="B124" s="35"/>
      <c r="C124" s="36"/>
    </row>
    <row r="125" spans="2:3" s="58" customFormat="1" x14ac:dyDescent="0.25">
      <c r="B125" s="35"/>
      <c r="C125" s="36"/>
    </row>
    <row r="126" spans="2:3" s="58" customFormat="1" x14ac:dyDescent="0.25">
      <c r="B126" s="35"/>
      <c r="C126" s="36"/>
    </row>
    <row r="127" spans="2:3" s="58" customFormat="1" x14ac:dyDescent="0.25">
      <c r="B127" s="35"/>
      <c r="C127" s="36"/>
    </row>
    <row r="128" spans="2:3" s="58" customFormat="1" x14ac:dyDescent="0.25">
      <c r="B128" s="35"/>
      <c r="C128" s="36"/>
    </row>
    <row r="129" spans="2:3" s="58" customFormat="1" x14ac:dyDescent="0.25">
      <c r="B129" s="35"/>
      <c r="C129" s="36"/>
    </row>
    <row r="130" spans="2:3" s="58" customFormat="1" x14ac:dyDescent="0.25">
      <c r="B130" s="35"/>
      <c r="C130" s="36"/>
    </row>
    <row r="131" spans="2:3" s="58" customFormat="1" x14ac:dyDescent="0.25">
      <c r="B131" s="35"/>
      <c r="C131" s="36"/>
    </row>
    <row r="132" spans="2:3" s="58" customFormat="1" x14ac:dyDescent="0.25">
      <c r="B132" s="35"/>
      <c r="C132" s="36"/>
    </row>
    <row r="133" spans="2:3" s="58" customFormat="1" x14ac:dyDescent="0.25">
      <c r="B133" s="35"/>
      <c r="C133" s="36"/>
    </row>
    <row r="134" spans="2:3" s="58" customFormat="1" x14ac:dyDescent="0.25">
      <c r="B134" s="35"/>
      <c r="C134" s="36"/>
    </row>
    <row r="135" spans="2:3" s="58" customFormat="1" x14ac:dyDescent="0.25">
      <c r="B135" s="35"/>
      <c r="C135" s="36"/>
    </row>
    <row r="136" spans="2:3" s="58" customFormat="1" x14ac:dyDescent="0.25">
      <c r="B136" s="35"/>
      <c r="C136" s="36"/>
    </row>
    <row r="137" spans="2:3" s="58" customFormat="1" x14ac:dyDescent="0.25">
      <c r="B137" s="35"/>
      <c r="C137" s="36"/>
    </row>
    <row r="138" spans="2:3" s="58" customFormat="1" x14ac:dyDescent="0.25">
      <c r="B138" s="35"/>
      <c r="C138" s="36"/>
    </row>
    <row r="139" spans="2:3" s="58" customFormat="1" x14ac:dyDescent="0.25">
      <c r="B139" s="35"/>
      <c r="C139" s="36"/>
    </row>
    <row r="140" spans="2:3" s="58" customFormat="1" x14ac:dyDescent="0.25">
      <c r="B140" s="35"/>
      <c r="C140" s="36"/>
    </row>
    <row r="141" spans="2:3" s="58" customFormat="1" x14ac:dyDescent="0.25">
      <c r="B141" s="35"/>
      <c r="C141" s="36"/>
    </row>
    <row r="142" spans="2:3" s="58" customFormat="1" x14ac:dyDescent="0.25">
      <c r="B142" s="35"/>
      <c r="C142" s="36"/>
    </row>
    <row r="143" spans="2:3" s="58" customFormat="1" x14ac:dyDescent="0.25">
      <c r="B143" s="35"/>
      <c r="C143" s="36"/>
    </row>
    <row r="144" spans="2:3" s="58" customFormat="1" x14ac:dyDescent="0.25">
      <c r="B144" s="35"/>
      <c r="C144" s="36"/>
    </row>
    <row r="145" spans="2:3" s="58" customFormat="1" x14ac:dyDescent="0.25">
      <c r="B145" s="35"/>
      <c r="C145" s="36"/>
    </row>
    <row r="146" spans="2:3" s="58" customFormat="1" x14ac:dyDescent="0.25">
      <c r="B146" s="35"/>
      <c r="C146" s="36"/>
    </row>
    <row r="147" spans="2:3" s="58" customFormat="1" x14ac:dyDescent="0.25">
      <c r="B147" s="35"/>
      <c r="C147" s="36"/>
    </row>
    <row r="148" spans="2:3" s="58" customFormat="1" x14ac:dyDescent="0.25">
      <c r="B148" s="35"/>
      <c r="C148" s="36"/>
    </row>
    <row r="149" spans="2:3" s="58" customFormat="1" x14ac:dyDescent="0.25">
      <c r="B149" s="35"/>
      <c r="C149" s="36"/>
    </row>
    <row r="150" spans="2:3" s="58" customFormat="1" x14ac:dyDescent="0.25">
      <c r="B150" s="35"/>
      <c r="C150" s="36"/>
    </row>
    <row r="151" spans="2:3" s="58" customFormat="1" x14ac:dyDescent="0.25">
      <c r="B151" s="35"/>
      <c r="C151" s="36"/>
    </row>
    <row r="152" spans="2:3" s="58" customFormat="1" x14ac:dyDescent="0.25">
      <c r="B152" s="35"/>
      <c r="C152" s="36"/>
    </row>
    <row r="153" spans="2:3" s="58" customFormat="1" x14ac:dyDescent="0.25">
      <c r="B153" s="35"/>
      <c r="C153" s="36"/>
    </row>
    <row r="154" spans="2:3" s="58" customFormat="1" x14ac:dyDescent="0.25">
      <c r="B154" s="35"/>
      <c r="C154" s="36"/>
    </row>
    <row r="155" spans="2:3" s="58" customFormat="1" x14ac:dyDescent="0.25">
      <c r="B155" s="35"/>
      <c r="C155" s="36"/>
    </row>
    <row r="156" spans="2:3" s="58" customFormat="1" x14ac:dyDescent="0.25">
      <c r="B156" s="35"/>
      <c r="C156" s="36"/>
    </row>
    <row r="157" spans="2:3" s="58" customFormat="1" x14ac:dyDescent="0.25">
      <c r="B157" s="35"/>
      <c r="C157" s="36"/>
    </row>
    <row r="158" spans="2:3" s="58" customFormat="1" x14ac:dyDescent="0.25">
      <c r="B158" s="35"/>
      <c r="C158" s="36"/>
    </row>
    <row r="159" spans="2:3" s="58" customFormat="1" x14ac:dyDescent="0.25">
      <c r="B159" s="35"/>
      <c r="C159" s="36"/>
    </row>
    <row r="160" spans="2:3" s="58" customFormat="1" x14ac:dyDescent="0.25">
      <c r="B160" s="35"/>
      <c r="C160" s="36"/>
    </row>
    <row r="161" spans="2:3" s="58" customFormat="1" x14ac:dyDescent="0.25">
      <c r="B161" s="35"/>
      <c r="C161" s="36"/>
    </row>
    <row r="162" spans="2:3" s="58" customFormat="1" x14ac:dyDescent="0.25">
      <c r="B162" s="35"/>
      <c r="C162" s="36"/>
    </row>
    <row r="163" spans="2:3" s="58" customFormat="1" x14ac:dyDescent="0.25">
      <c r="B163" s="35"/>
      <c r="C163" s="36"/>
    </row>
    <row r="164" spans="2:3" s="58" customFormat="1" x14ac:dyDescent="0.25">
      <c r="B164" s="35"/>
      <c r="C164" s="36"/>
    </row>
    <row r="165" spans="2:3" s="58" customFormat="1" x14ac:dyDescent="0.25">
      <c r="B165" s="35"/>
      <c r="C165" s="36"/>
    </row>
    <row r="166" spans="2:3" s="58" customFormat="1" x14ac:dyDescent="0.25">
      <c r="B166" s="35"/>
      <c r="C166" s="36"/>
    </row>
    <row r="167" spans="2:3" s="58" customFormat="1" x14ac:dyDescent="0.25">
      <c r="B167" s="35"/>
      <c r="C167" s="36"/>
    </row>
    <row r="168" spans="2:3" s="58" customFormat="1" x14ac:dyDescent="0.25">
      <c r="B168" s="35"/>
      <c r="C168" s="36"/>
    </row>
    <row r="169" spans="2:3" s="58" customFormat="1" x14ac:dyDescent="0.25">
      <c r="B169" s="35"/>
      <c r="C169" s="36"/>
    </row>
    <row r="170" spans="2:3" s="58" customFormat="1" x14ac:dyDescent="0.25">
      <c r="B170" s="35"/>
      <c r="C170" s="36"/>
    </row>
    <row r="171" spans="2:3" s="58" customFormat="1" x14ac:dyDescent="0.25">
      <c r="B171" s="35"/>
      <c r="C171" s="36"/>
    </row>
    <row r="172" spans="2:3" s="58" customFormat="1" x14ac:dyDescent="0.25">
      <c r="B172" s="35"/>
      <c r="C172" s="36"/>
    </row>
    <row r="173" spans="2:3" s="58" customFormat="1" x14ac:dyDescent="0.25">
      <c r="B173" s="35"/>
      <c r="C173" s="36"/>
    </row>
    <row r="174" spans="2:3" s="58" customFormat="1" x14ac:dyDescent="0.25">
      <c r="B174" s="35"/>
      <c r="C174" s="36"/>
    </row>
    <row r="175" spans="2:3" s="58" customFormat="1" x14ac:dyDescent="0.25">
      <c r="B175" s="35"/>
      <c r="C175" s="36"/>
    </row>
    <row r="176" spans="2:3" s="58" customFormat="1" x14ac:dyDescent="0.25">
      <c r="B176" s="35"/>
      <c r="C176" s="36"/>
    </row>
    <row r="177" spans="2:3" s="58" customFormat="1" x14ac:dyDescent="0.25">
      <c r="B177" s="35"/>
      <c r="C177" s="36"/>
    </row>
    <row r="178" spans="2:3" s="58" customFormat="1" x14ac:dyDescent="0.25">
      <c r="B178" s="35"/>
      <c r="C178" s="36"/>
    </row>
    <row r="179" spans="2:3" s="58" customFormat="1" x14ac:dyDescent="0.25">
      <c r="B179" s="35"/>
      <c r="C179" s="36"/>
    </row>
    <row r="180" spans="2:3" s="58" customFormat="1" x14ac:dyDescent="0.25">
      <c r="B180" s="35"/>
      <c r="C180" s="36"/>
    </row>
    <row r="181" spans="2:3" s="58" customFormat="1" x14ac:dyDescent="0.25">
      <c r="B181" s="35"/>
      <c r="C181" s="36"/>
    </row>
    <row r="182" spans="2:3" s="58" customFormat="1" x14ac:dyDescent="0.25">
      <c r="B182" s="35"/>
      <c r="C182" s="36"/>
    </row>
    <row r="183" spans="2:3" s="58" customFormat="1" x14ac:dyDescent="0.25">
      <c r="B183" s="35"/>
      <c r="C183" s="36"/>
    </row>
    <row r="184" spans="2:3" s="58" customFormat="1" x14ac:dyDescent="0.25">
      <c r="B184" s="35"/>
      <c r="C184" s="36"/>
    </row>
    <row r="185" spans="2:3" s="58" customFormat="1" x14ac:dyDescent="0.25">
      <c r="B185" s="35"/>
      <c r="C185" s="36"/>
    </row>
    <row r="186" spans="2:3" s="58" customFormat="1" x14ac:dyDescent="0.25">
      <c r="B186" s="35"/>
      <c r="C186" s="36"/>
    </row>
    <row r="187" spans="2:3" s="58" customFormat="1" x14ac:dyDescent="0.25">
      <c r="B187" s="35"/>
      <c r="C187" s="36"/>
    </row>
    <row r="188" spans="2:3" s="58" customFormat="1" x14ac:dyDescent="0.25">
      <c r="B188" s="35"/>
      <c r="C188" s="36"/>
    </row>
    <row r="189" spans="2:3" s="58" customFormat="1" x14ac:dyDescent="0.25">
      <c r="B189" s="35"/>
      <c r="C189" s="36"/>
    </row>
    <row r="190" spans="2:3" s="58" customFormat="1" x14ac:dyDescent="0.25">
      <c r="B190" s="35"/>
      <c r="C190" s="36"/>
    </row>
    <row r="191" spans="2:3" s="58" customFormat="1" x14ac:dyDescent="0.25">
      <c r="B191" s="35"/>
      <c r="C191" s="36"/>
    </row>
    <row r="192" spans="2:3" s="58" customFormat="1" x14ac:dyDescent="0.25">
      <c r="B192" s="35"/>
      <c r="C192" s="36"/>
    </row>
    <row r="193" spans="2:3" s="58" customFormat="1" x14ac:dyDescent="0.25">
      <c r="B193" s="35"/>
      <c r="C193" s="36"/>
    </row>
    <row r="194" spans="2:3" s="58" customFormat="1" x14ac:dyDescent="0.25">
      <c r="B194" s="35"/>
      <c r="C194" s="36"/>
    </row>
    <row r="195" spans="2:3" s="58" customFormat="1" x14ac:dyDescent="0.25">
      <c r="B195" s="35"/>
      <c r="C195" s="36"/>
    </row>
    <row r="196" spans="2:3" s="58" customFormat="1" x14ac:dyDescent="0.25">
      <c r="B196" s="35"/>
      <c r="C196" s="36"/>
    </row>
    <row r="197" spans="2:3" s="58" customFormat="1" x14ac:dyDescent="0.25">
      <c r="B197" s="35"/>
      <c r="C197" s="36"/>
    </row>
    <row r="198" spans="2:3" s="58" customFormat="1" x14ac:dyDescent="0.25">
      <c r="B198" s="35"/>
      <c r="C198" s="36"/>
    </row>
    <row r="199" spans="2:3" s="58" customFormat="1" x14ac:dyDescent="0.25">
      <c r="B199" s="35"/>
      <c r="C199" s="36"/>
    </row>
    <row r="200" spans="2:3" s="58" customFormat="1" x14ac:dyDescent="0.25">
      <c r="B200" s="35"/>
      <c r="C200" s="36"/>
    </row>
    <row r="201" spans="2:3" s="58" customFormat="1" x14ac:dyDescent="0.25">
      <c r="B201" s="35"/>
      <c r="C201" s="36"/>
    </row>
    <row r="202" spans="2:3" s="58" customFormat="1" x14ac:dyDescent="0.25">
      <c r="B202" s="35"/>
      <c r="C202" s="36"/>
    </row>
    <row r="203" spans="2:3" s="58" customFormat="1" x14ac:dyDescent="0.25">
      <c r="B203" s="35"/>
      <c r="C203" s="36"/>
    </row>
    <row r="204" spans="2:3" s="58" customFormat="1" x14ac:dyDescent="0.25">
      <c r="B204" s="35"/>
      <c r="C204" s="36"/>
    </row>
    <row r="205" spans="2:3" s="58" customFormat="1" x14ac:dyDescent="0.25">
      <c r="B205" s="35"/>
      <c r="C205" s="36"/>
    </row>
    <row r="206" spans="2:3" s="58" customFormat="1" x14ac:dyDescent="0.25">
      <c r="B206" s="35"/>
      <c r="C206" s="36"/>
    </row>
    <row r="207" spans="2:3" s="58" customFormat="1" x14ac:dyDescent="0.25">
      <c r="B207" s="35"/>
      <c r="C207" s="36"/>
    </row>
    <row r="208" spans="2:3" s="58" customFormat="1" x14ac:dyDescent="0.25">
      <c r="B208" s="35"/>
      <c r="C208" s="36"/>
    </row>
    <row r="209" spans="2:3" s="58" customFormat="1" x14ac:dyDescent="0.25">
      <c r="B209" s="35"/>
      <c r="C209" s="36"/>
    </row>
    <row r="210" spans="2:3" s="58" customFormat="1" x14ac:dyDescent="0.25">
      <c r="B210" s="35"/>
      <c r="C210" s="36"/>
    </row>
    <row r="211" spans="2:3" s="58" customFormat="1" x14ac:dyDescent="0.25">
      <c r="B211" s="35"/>
      <c r="C211" s="36"/>
    </row>
    <row r="212" spans="2:3" s="58" customFormat="1" x14ac:dyDescent="0.25">
      <c r="B212" s="35"/>
      <c r="C212" s="36"/>
    </row>
    <row r="213" spans="2:3" s="58" customFormat="1" x14ac:dyDescent="0.25">
      <c r="B213" s="35"/>
      <c r="C213" s="36"/>
    </row>
    <row r="214" spans="2:3" s="58" customFormat="1" x14ac:dyDescent="0.25">
      <c r="B214" s="35"/>
      <c r="C214" s="36"/>
    </row>
    <row r="215" spans="2:3" s="58" customFormat="1" x14ac:dyDescent="0.25">
      <c r="B215" s="35"/>
      <c r="C215" s="36"/>
    </row>
    <row r="216" spans="2:3" s="58" customFormat="1" x14ac:dyDescent="0.25">
      <c r="B216" s="35"/>
      <c r="C216" s="36"/>
    </row>
    <row r="217" spans="2:3" s="58" customFormat="1" x14ac:dyDescent="0.25">
      <c r="B217" s="35"/>
      <c r="C217" s="36"/>
    </row>
    <row r="218" spans="2:3" s="58" customFormat="1" x14ac:dyDescent="0.25">
      <c r="B218" s="35"/>
      <c r="C218" s="36"/>
    </row>
    <row r="219" spans="2:3" s="58" customFormat="1" x14ac:dyDescent="0.25">
      <c r="B219" s="35"/>
      <c r="C219" s="36"/>
    </row>
    <row r="220" spans="2:3" s="58" customFormat="1" x14ac:dyDescent="0.25">
      <c r="B220" s="35"/>
      <c r="C220" s="36"/>
    </row>
    <row r="221" spans="2:3" s="58" customFormat="1" x14ac:dyDescent="0.25">
      <c r="B221" s="35"/>
      <c r="C221" s="36"/>
    </row>
    <row r="222" spans="2:3" s="58" customFormat="1" x14ac:dyDescent="0.25">
      <c r="B222" s="35"/>
      <c r="C222" s="36"/>
    </row>
    <row r="223" spans="2:3" s="58" customFormat="1" x14ac:dyDescent="0.25">
      <c r="B223" s="35"/>
      <c r="C223" s="36"/>
    </row>
    <row r="224" spans="2:3" s="58" customFormat="1" x14ac:dyDescent="0.25">
      <c r="B224" s="35"/>
      <c r="C224" s="36"/>
    </row>
    <row r="225" spans="2:3" s="58" customFormat="1" x14ac:dyDescent="0.25">
      <c r="B225" s="35"/>
      <c r="C225" s="36"/>
    </row>
    <row r="226" spans="2:3" s="58" customFormat="1" x14ac:dyDescent="0.25">
      <c r="B226" s="35"/>
      <c r="C226" s="36"/>
    </row>
    <row r="227" spans="2:3" s="58" customFormat="1" x14ac:dyDescent="0.25">
      <c r="B227" s="35"/>
      <c r="C227" s="36"/>
    </row>
    <row r="228" spans="2:3" s="58" customFormat="1" x14ac:dyDescent="0.25">
      <c r="B228" s="35"/>
      <c r="C228" s="36"/>
    </row>
    <row r="229" spans="2:3" s="58" customFormat="1" x14ac:dyDescent="0.25">
      <c r="B229" s="35"/>
      <c r="C229" s="36"/>
    </row>
    <row r="230" spans="2:3" s="58" customFormat="1" x14ac:dyDescent="0.25">
      <c r="B230" s="35"/>
      <c r="C230" s="36"/>
    </row>
    <row r="231" spans="2:3" s="58" customFormat="1" x14ac:dyDescent="0.25">
      <c r="B231" s="35"/>
      <c r="C231" s="36"/>
    </row>
    <row r="232" spans="2:3" s="58" customFormat="1" x14ac:dyDescent="0.25">
      <c r="B232" s="35"/>
      <c r="C232" s="36"/>
    </row>
    <row r="233" spans="2:3" s="58" customFormat="1" x14ac:dyDescent="0.25">
      <c r="B233" s="35"/>
      <c r="C233" s="36"/>
    </row>
    <row r="234" spans="2:3" s="58" customFormat="1" x14ac:dyDescent="0.25">
      <c r="B234" s="35"/>
      <c r="C234" s="36"/>
    </row>
    <row r="235" spans="2:3" s="58" customFormat="1" x14ac:dyDescent="0.25">
      <c r="B235" s="35"/>
      <c r="C235" s="36"/>
    </row>
    <row r="236" spans="2:3" s="58" customFormat="1" x14ac:dyDescent="0.25">
      <c r="B236" s="35"/>
      <c r="C236" s="36"/>
    </row>
    <row r="237" spans="2:3" s="58" customFormat="1" x14ac:dyDescent="0.25">
      <c r="B237" s="35"/>
      <c r="C237" s="36"/>
    </row>
    <row r="238" spans="2:3" s="58" customFormat="1" x14ac:dyDescent="0.25">
      <c r="B238" s="35"/>
      <c r="C238" s="36"/>
    </row>
    <row r="239" spans="2:3" s="58" customFormat="1" x14ac:dyDescent="0.25">
      <c r="B239" s="35"/>
      <c r="C239" s="36"/>
    </row>
    <row r="240" spans="2:3" s="58" customFormat="1" x14ac:dyDescent="0.25">
      <c r="B240" s="35"/>
      <c r="C240" s="36"/>
    </row>
    <row r="241" spans="2:3" s="58" customFormat="1" x14ac:dyDescent="0.25">
      <c r="B241" s="35"/>
      <c r="C241" s="36"/>
    </row>
    <row r="242" spans="2:3" s="58" customFormat="1" x14ac:dyDescent="0.25">
      <c r="B242" s="35"/>
      <c r="C242" s="36"/>
    </row>
    <row r="243" spans="2:3" s="58" customFormat="1" x14ac:dyDescent="0.25">
      <c r="B243" s="35"/>
      <c r="C243" s="36"/>
    </row>
    <row r="244" spans="2:3" s="58" customFormat="1" x14ac:dyDescent="0.25">
      <c r="B244" s="35"/>
      <c r="C244" s="36"/>
    </row>
    <row r="245" spans="2:3" s="58" customFormat="1" x14ac:dyDescent="0.25">
      <c r="B245" s="35"/>
      <c r="C245" s="36"/>
    </row>
    <row r="246" spans="2:3" s="58" customFormat="1" x14ac:dyDescent="0.25">
      <c r="B246" s="35"/>
      <c r="C246" s="36"/>
    </row>
    <row r="247" spans="2:3" s="58" customFormat="1" x14ac:dyDescent="0.25">
      <c r="B247" s="35"/>
      <c r="C247" s="36"/>
    </row>
    <row r="248" spans="2:3" s="58" customFormat="1" x14ac:dyDescent="0.25">
      <c r="B248" s="35"/>
      <c r="C248" s="36"/>
    </row>
    <row r="249" spans="2:3" s="58" customFormat="1" x14ac:dyDescent="0.25">
      <c r="B249" s="35"/>
      <c r="C249" s="36"/>
    </row>
    <row r="250" spans="2:3" s="58" customFormat="1" x14ac:dyDescent="0.25">
      <c r="B250" s="35"/>
      <c r="C250" s="36"/>
    </row>
    <row r="251" spans="2:3" s="58" customFormat="1" x14ac:dyDescent="0.25">
      <c r="B251" s="35"/>
      <c r="C251" s="36"/>
    </row>
    <row r="252" spans="2:3" s="58" customFormat="1" x14ac:dyDescent="0.25">
      <c r="B252" s="35"/>
      <c r="C252" s="36"/>
    </row>
    <row r="253" spans="2:3" s="58" customFormat="1" x14ac:dyDescent="0.25">
      <c r="B253" s="35"/>
      <c r="C253" s="36"/>
    </row>
    <row r="254" spans="2:3" s="58" customFormat="1" x14ac:dyDescent="0.25">
      <c r="B254" s="35"/>
      <c r="C254" s="36"/>
    </row>
    <row r="255" spans="2:3" s="58" customFormat="1" x14ac:dyDescent="0.25">
      <c r="B255" s="35"/>
      <c r="C255" s="36"/>
    </row>
    <row r="256" spans="2:3" s="58" customFormat="1" x14ac:dyDescent="0.25">
      <c r="B256" s="35"/>
      <c r="C256" s="36"/>
    </row>
    <row r="257" spans="2:3" s="58" customFormat="1" x14ac:dyDescent="0.25">
      <c r="B257" s="35"/>
      <c r="C257" s="36"/>
    </row>
    <row r="258" spans="2:3" s="58" customFormat="1" x14ac:dyDescent="0.25">
      <c r="B258" s="35"/>
      <c r="C258" s="36"/>
    </row>
    <row r="259" spans="2:3" s="58" customFormat="1" x14ac:dyDescent="0.25">
      <c r="B259" s="35"/>
      <c r="C259" s="36"/>
    </row>
    <row r="260" spans="2:3" s="58" customFormat="1" x14ac:dyDescent="0.25">
      <c r="B260" s="35"/>
      <c r="C260" s="36"/>
    </row>
    <row r="261" spans="2:3" s="58" customFormat="1" x14ac:dyDescent="0.25">
      <c r="B261" s="35"/>
      <c r="C261" s="36"/>
    </row>
    <row r="262" spans="2:3" s="58" customFormat="1" x14ac:dyDescent="0.25">
      <c r="B262" s="35"/>
      <c r="C262" s="36"/>
    </row>
    <row r="263" spans="2:3" s="58" customFormat="1" x14ac:dyDescent="0.25">
      <c r="B263" s="35"/>
      <c r="C263" s="36"/>
    </row>
    <row r="264" spans="2:3" s="58" customFormat="1" x14ac:dyDescent="0.25">
      <c r="B264" s="35"/>
      <c r="C264" s="36"/>
    </row>
    <row r="265" spans="2:3" s="58" customFormat="1" x14ac:dyDescent="0.25">
      <c r="B265" s="35"/>
      <c r="C265" s="36"/>
    </row>
    <row r="266" spans="2:3" s="58" customFormat="1" x14ac:dyDescent="0.25">
      <c r="B266" s="35"/>
      <c r="C266" s="36"/>
    </row>
    <row r="267" spans="2:3" s="58" customFormat="1" x14ac:dyDescent="0.25">
      <c r="B267" s="35"/>
      <c r="C267" s="36"/>
    </row>
    <row r="268" spans="2:3" s="58" customFormat="1" x14ac:dyDescent="0.25">
      <c r="B268" s="35"/>
      <c r="C268" s="36"/>
    </row>
    <row r="269" spans="2:3" s="58" customFormat="1" x14ac:dyDescent="0.25">
      <c r="B269" s="35"/>
      <c r="C269" s="36"/>
    </row>
    <row r="270" spans="2:3" s="58" customFormat="1" x14ac:dyDescent="0.25">
      <c r="B270" s="35"/>
      <c r="C270" s="36"/>
    </row>
    <row r="271" spans="2:3" s="58" customFormat="1" x14ac:dyDescent="0.25">
      <c r="B271" s="35"/>
      <c r="C271" s="36"/>
    </row>
    <row r="272" spans="2:3" s="58" customFormat="1" x14ac:dyDescent="0.25">
      <c r="B272" s="35"/>
      <c r="C272" s="36"/>
    </row>
    <row r="273" spans="2:3" s="58" customFormat="1" x14ac:dyDescent="0.25">
      <c r="B273" s="35"/>
      <c r="C273" s="36"/>
    </row>
    <row r="274" spans="2:3" s="58" customFormat="1" x14ac:dyDescent="0.25">
      <c r="B274" s="35"/>
      <c r="C274" s="36"/>
    </row>
    <row r="275" spans="2:3" s="58" customFormat="1" x14ac:dyDescent="0.25">
      <c r="B275" s="35"/>
      <c r="C275" s="36"/>
    </row>
    <row r="276" spans="2:3" s="58" customFormat="1" x14ac:dyDescent="0.25">
      <c r="B276" s="35"/>
      <c r="C276" s="36"/>
    </row>
    <row r="277" spans="2:3" s="58" customFormat="1" x14ac:dyDescent="0.25">
      <c r="B277" s="35"/>
      <c r="C277" s="36"/>
    </row>
    <row r="278" spans="2:3" s="58" customFormat="1" x14ac:dyDescent="0.25">
      <c r="B278" s="35"/>
      <c r="C278" s="36"/>
    </row>
    <row r="279" spans="2:3" s="58" customFormat="1" x14ac:dyDescent="0.25">
      <c r="B279" s="35"/>
      <c r="C279" s="36"/>
    </row>
    <row r="280" spans="2:3" s="58" customFormat="1" x14ac:dyDescent="0.25">
      <c r="B280" s="35"/>
      <c r="C280" s="36"/>
    </row>
    <row r="281" spans="2:3" s="58" customFormat="1" x14ac:dyDescent="0.25">
      <c r="B281" s="35"/>
      <c r="C281" s="36"/>
    </row>
    <row r="282" spans="2:3" s="58" customFormat="1" x14ac:dyDescent="0.25">
      <c r="B282" s="35"/>
      <c r="C282" s="36"/>
    </row>
    <row r="283" spans="2:3" s="58" customFormat="1" x14ac:dyDescent="0.25">
      <c r="B283" s="35"/>
      <c r="C283" s="36"/>
    </row>
    <row r="284" spans="2:3" s="58" customFormat="1" x14ac:dyDescent="0.25">
      <c r="B284" s="35"/>
      <c r="C284" s="36"/>
    </row>
    <row r="285" spans="2:3" s="58" customFormat="1" x14ac:dyDescent="0.25">
      <c r="B285" s="35"/>
      <c r="C285" s="36"/>
    </row>
    <row r="286" spans="2:3" s="58" customFormat="1" x14ac:dyDescent="0.25">
      <c r="B286" s="35"/>
      <c r="C286" s="36"/>
    </row>
    <row r="287" spans="2:3" s="58" customFormat="1" x14ac:dyDescent="0.25">
      <c r="B287" s="35"/>
      <c r="C287" s="36"/>
    </row>
    <row r="288" spans="2:3" s="58" customFormat="1" x14ac:dyDescent="0.25">
      <c r="B288" s="35"/>
      <c r="C288" s="36"/>
    </row>
    <row r="289" spans="2:3" s="58" customFormat="1" x14ac:dyDescent="0.25">
      <c r="B289" s="35"/>
      <c r="C289" s="36"/>
    </row>
    <row r="290" spans="2:3" s="58" customFormat="1" x14ac:dyDescent="0.25">
      <c r="B290" s="35"/>
      <c r="C290" s="36"/>
    </row>
    <row r="291" spans="2:3" s="58" customFormat="1" x14ac:dyDescent="0.25">
      <c r="B291" s="35"/>
      <c r="C291" s="36"/>
    </row>
    <row r="292" spans="2:3" s="58" customFormat="1" x14ac:dyDescent="0.25">
      <c r="B292" s="35"/>
      <c r="C292" s="36"/>
    </row>
    <row r="293" spans="2:3" s="58" customFormat="1" x14ac:dyDescent="0.25">
      <c r="B293" s="35"/>
      <c r="C293" s="36"/>
    </row>
    <row r="294" spans="2:3" s="58" customFormat="1" x14ac:dyDescent="0.25">
      <c r="B294" s="35"/>
      <c r="C294" s="36"/>
    </row>
    <row r="295" spans="2:3" s="58" customFormat="1" x14ac:dyDescent="0.25">
      <c r="B295" s="35"/>
      <c r="C295" s="36"/>
    </row>
    <row r="296" spans="2:3" s="58" customFormat="1" x14ac:dyDescent="0.25">
      <c r="B296" s="35"/>
      <c r="C296" s="36"/>
    </row>
    <row r="297" spans="2:3" s="58" customFormat="1" x14ac:dyDescent="0.25">
      <c r="B297" s="35"/>
      <c r="C297" s="36"/>
    </row>
    <row r="298" spans="2:3" s="58" customFormat="1" x14ac:dyDescent="0.25">
      <c r="B298" s="35"/>
      <c r="C298" s="36"/>
    </row>
    <row r="299" spans="2:3" s="58" customFormat="1" x14ac:dyDescent="0.25">
      <c r="B299" s="35"/>
      <c r="C299" s="36"/>
    </row>
    <row r="300" spans="2:3" s="58" customFormat="1" x14ac:dyDescent="0.25">
      <c r="B300" s="35"/>
      <c r="C300" s="36"/>
    </row>
    <row r="301" spans="2:3" s="58" customFormat="1" x14ac:dyDescent="0.25">
      <c r="B301" s="35"/>
      <c r="C301" s="36"/>
    </row>
    <row r="302" spans="2:3" s="58" customFormat="1" x14ac:dyDescent="0.25">
      <c r="B302" s="35"/>
      <c r="C302" s="36"/>
    </row>
    <row r="303" spans="2:3" s="58" customFormat="1" x14ac:dyDescent="0.25">
      <c r="B303" s="35"/>
      <c r="C303" s="36"/>
    </row>
    <row r="304" spans="2:3" s="58" customFormat="1" x14ac:dyDescent="0.25">
      <c r="B304" s="35"/>
      <c r="C304" s="36"/>
    </row>
    <row r="305" spans="2:3" s="58" customFormat="1" x14ac:dyDescent="0.25">
      <c r="B305" s="35"/>
      <c r="C305" s="36"/>
    </row>
    <row r="306" spans="2:3" s="58" customFormat="1" x14ac:dyDescent="0.25">
      <c r="B306" s="35"/>
      <c r="C306" s="36"/>
    </row>
    <row r="307" spans="2:3" s="58" customFormat="1" x14ac:dyDescent="0.25">
      <c r="B307" s="35"/>
      <c r="C307" s="36"/>
    </row>
    <row r="308" spans="2:3" s="58" customFormat="1" x14ac:dyDescent="0.25">
      <c r="B308" s="35"/>
      <c r="C308" s="36"/>
    </row>
    <row r="309" spans="2:3" s="58" customFormat="1" x14ac:dyDescent="0.25">
      <c r="B309" s="35"/>
      <c r="C309" s="36"/>
    </row>
    <row r="310" spans="2:3" s="58" customFormat="1" x14ac:dyDescent="0.25">
      <c r="B310" s="35"/>
      <c r="C310" s="36"/>
    </row>
    <row r="311" spans="2:3" s="58" customFormat="1" x14ac:dyDescent="0.25">
      <c r="B311" s="35"/>
      <c r="C311" s="36"/>
    </row>
    <row r="312" spans="2:3" s="58" customFormat="1" x14ac:dyDescent="0.25">
      <c r="B312" s="35"/>
      <c r="C312" s="36"/>
    </row>
    <row r="313" spans="2:3" s="58" customFormat="1" x14ac:dyDescent="0.25">
      <c r="B313" s="35"/>
      <c r="C313" s="36"/>
    </row>
    <row r="314" spans="2:3" s="58" customFormat="1" x14ac:dyDescent="0.25">
      <c r="B314" s="35"/>
      <c r="C314" s="36"/>
    </row>
    <row r="315" spans="2:3" s="58" customFormat="1" x14ac:dyDescent="0.25">
      <c r="B315" s="35"/>
      <c r="C315" s="36"/>
    </row>
    <row r="316" spans="2:3" s="58" customFormat="1" x14ac:dyDescent="0.25">
      <c r="B316" s="35"/>
      <c r="C316" s="36"/>
    </row>
    <row r="317" spans="2:3" s="58" customFormat="1" x14ac:dyDescent="0.25">
      <c r="B317" s="35"/>
      <c r="C317" s="36"/>
    </row>
    <row r="318" spans="2:3" s="58" customFormat="1" x14ac:dyDescent="0.25">
      <c r="B318" s="35"/>
      <c r="C318" s="36"/>
    </row>
    <row r="319" spans="2:3" s="58" customFormat="1" x14ac:dyDescent="0.25">
      <c r="B319" s="35"/>
      <c r="C319" s="36"/>
    </row>
    <row r="320" spans="2:3" s="58" customFormat="1" x14ac:dyDescent="0.25">
      <c r="B320" s="35"/>
      <c r="C320" s="36"/>
    </row>
    <row r="321" spans="2:3" s="58" customFormat="1" x14ac:dyDescent="0.25">
      <c r="B321" s="35"/>
      <c r="C321" s="36"/>
    </row>
    <row r="322" spans="2:3" s="58" customFormat="1" x14ac:dyDescent="0.25">
      <c r="B322" s="35"/>
      <c r="C322" s="36"/>
    </row>
    <row r="323" spans="2:3" s="58" customFormat="1" x14ac:dyDescent="0.25">
      <c r="B323" s="35"/>
      <c r="C323" s="36"/>
    </row>
    <row r="324" spans="2:3" s="58" customFormat="1" x14ac:dyDescent="0.25">
      <c r="B324" s="35"/>
      <c r="C324" s="36"/>
    </row>
    <row r="325" spans="2:3" s="58" customFormat="1" x14ac:dyDescent="0.25">
      <c r="B325" s="35"/>
      <c r="C325" s="36"/>
    </row>
    <row r="326" spans="2:3" s="58" customFormat="1" x14ac:dyDescent="0.25">
      <c r="B326" s="35"/>
      <c r="C326" s="36"/>
    </row>
    <row r="327" spans="2:3" s="58" customFormat="1" x14ac:dyDescent="0.25">
      <c r="B327" s="35"/>
      <c r="C327" s="36"/>
    </row>
    <row r="328" spans="2:3" s="58" customFormat="1" x14ac:dyDescent="0.25">
      <c r="B328" s="35"/>
      <c r="C328" s="36"/>
    </row>
    <row r="329" spans="2:3" s="58" customFormat="1" x14ac:dyDescent="0.25">
      <c r="B329" s="35"/>
      <c r="C329" s="36"/>
    </row>
    <row r="330" spans="2:3" s="58" customFormat="1" x14ac:dyDescent="0.25">
      <c r="B330" s="35"/>
      <c r="C330" s="36"/>
    </row>
    <row r="331" spans="2:3" s="58" customFormat="1" x14ac:dyDescent="0.25">
      <c r="B331" s="35"/>
      <c r="C331" s="36"/>
    </row>
    <row r="332" spans="2:3" s="58" customFormat="1" x14ac:dyDescent="0.25">
      <c r="B332" s="35"/>
      <c r="C332" s="36"/>
    </row>
    <row r="333" spans="2:3" s="58" customFormat="1" x14ac:dyDescent="0.25">
      <c r="B333" s="35"/>
      <c r="C333" s="36"/>
    </row>
    <row r="334" spans="2:3" s="58" customFormat="1" x14ac:dyDescent="0.25">
      <c r="B334" s="35"/>
      <c r="C334" s="36"/>
    </row>
    <row r="335" spans="2:3" s="58" customFormat="1" x14ac:dyDescent="0.25">
      <c r="B335" s="35"/>
      <c r="C335" s="36"/>
    </row>
    <row r="336" spans="2:3" s="58" customFormat="1" x14ac:dyDescent="0.25">
      <c r="B336" s="35"/>
      <c r="C336" s="36"/>
    </row>
    <row r="337" spans="2:3" s="58" customFormat="1" x14ac:dyDescent="0.25">
      <c r="B337" s="35"/>
      <c r="C337" s="36"/>
    </row>
    <row r="338" spans="2:3" s="58" customFormat="1" x14ac:dyDescent="0.25">
      <c r="B338" s="35"/>
      <c r="C338" s="36"/>
    </row>
    <row r="339" spans="2:3" s="58" customFormat="1" x14ac:dyDescent="0.25">
      <c r="B339" s="35"/>
      <c r="C339" s="36"/>
    </row>
    <row r="340" spans="2:3" s="58" customFormat="1" x14ac:dyDescent="0.25">
      <c r="B340" s="35"/>
      <c r="C340" s="36"/>
    </row>
    <row r="341" spans="2:3" s="58" customFormat="1" x14ac:dyDescent="0.25">
      <c r="B341" s="35"/>
      <c r="C341" s="36"/>
    </row>
    <row r="342" spans="2:3" s="58" customFormat="1" x14ac:dyDescent="0.25">
      <c r="B342" s="35"/>
      <c r="C342" s="36"/>
    </row>
    <row r="343" spans="2:3" s="58" customFormat="1" x14ac:dyDescent="0.25">
      <c r="B343" s="35"/>
      <c r="C343" s="36"/>
    </row>
    <row r="344" spans="2:3" s="58" customFormat="1" x14ac:dyDescent="0.25">
      <c r="B344" s="35"/>
      <c r="C344" s="36"/>
    </row>
    <row r="345" spans="2:3" s="58" customFormat="1" x14ac:dyDescent="0.25">
      <c r="B345" s="35"/>
      <c r="C345" s="36"/>
    </row>
    <row r="346" spans="2:3" s="58" customFormat="1" x14ac:dyDescent="0.25">
      <c r="B346" s="35"/>
      <c r="C346" s="36"/>
    </row>
    <row r="347" spans="2:3" s="58" customFormat="1" x14ac:dyDescent="0.25">
      <c r="B347" s="35"/>
      <c r="C347" s="36"/>
    </row>
    <row r="348" spans="2:3" s="58" customFormat="1" x14ac:dyDescent="0.25">
      <c r="B348" s="35"/>
      <c r="C348" s="36"/>
    </row>
    <row r="349" spans="2:3" s="58" customFormat="1" x14ac:dyDescent="0.25">
      <c r="B349" s="35"/>
      <c r="C349" s="36"/>
    </row>
    <row r="350" spans="2:3" s="58" customFormat="1" x14ac:dyDescent="0.25">
      <c r="B350" s="35"/>
      <c r="C350" s="36"/>
    </row>
    <row r="351" spans="2:3" s="58" customFormat="1" x14ac:dyDescent="0.25">
      <c r="B351" s="35"/>
      <c r="C351" s="36"/>
    </row>
    <row r="352" spans="2:3" s="58" customFormat="1" x14ac:dyDescent="0.25">
      <c r="B352" s="35"/>
      <c r="C352" s="36"/>
    </row>
    <row r="353" spans="2:3" s="58" customFormat="1" x14ac:dyDescent="0.25">
      <c r="B353" s="35"/>
      <c r="C353" s="36"/>
    </row>
    <row r="354" spans="2:3" s="58" customFormat="1" x14ac:dyDescent="0.25">
      <c r="B354" s="35"/>
      <c r="C354" s="36"/>
    </row>
    <row r="355" spans="2:3" s="58" customFormat="1" x14ac:dyDescent="0.25">
      <c r="B355" s="35"/>
      <c r="C355" s="36"/>
    </row>
    <row r="356" spans="2:3" s="58" customFormat="1" x14ac:dyDescent="0.25">
      <c r="B356" s="35"/>
      <c r="C356" s="36"/>
    </row>
    <row r="357" spans="2:3" s="58" customFormat="1" x14ac:dyDescent="0.25">
      <c r="B357" s="35"/>
      <c r="C357" s="36"/>
    </row>
    <row r="358" spans="2:3" s="58" customFormat="1" x14ac:dyDescent="0.25">
      <c r="B358" s="35"/>
      <c r="C358" s="36"/>
    </row>
    <row r="359" spans="2:3" s="58" customFormat="1" x14ac:dyDescent="0.25">
      <c r="B359" s="35"/>
      <c r="C359" s="36"/>
    </row>
    <row r="360" spans="2:3" s="58" customFormat="1" x14ac:dyDescent="0.25">
      <c r="B360" s="35"/>
      <c r="C360" s="36"/>
    </row>
    <row r="361" spans="2:3" s="58" customFormat="1" x14ac:dyDescent="0.25">
      <c r="B361" s="35"/>
      <c r="C361" s="36"/>
    </row>
    <row r="362" spans="2:3" s="58" customFormat="1" x14ac:dyDescent="0.25">
      <c r="B362" s="35"/>
      <c r="C362" s="36"/>
    </row>
    <row r="363" spans="2:3" s="58" customFormat="1" x14ac:dyDescent="0.25">
      <c r="B363" s="35"/>
      <c r="C363" s="36"/>
    </row>
    <row r="364" spans="2:3" s="58" customFormat="1" x14ac:dyDescent="0.25">
      <c r="B364" s="35"/>
      <c r="C364" s="36"/>
    </row>
    <row r="365" spans="2:3" s="58" customFormat="1" x14ac:dyDescent="0.25">
      <c r="B365" s="35"/>
      <c r="C365" s="36"/>
    </row>
    <row r="366" spans="2:3" s="58" customFormat="1" x14ac:dyDescent="0.25">
      <c r="B366" s="35"/>
      <c r="C366" s="36"/>
    </row>
    <row r="367" spans="2:3" s="58" customFormat="1" x14ac:dyDescent="0.25">
      <c r="B367" s="35"/>
      <c r="C367" s="36"/>
    </row>
    <row r="368" spans="2:3" s="58" customFormat="1" x14ac:dyDescent="0.25">
      <c r="B368" s="35"/>
      <c r="C368" s="36"/>
    </row>
    <row r="369" spans="2:3" s="58" customFormat="1" x14ac:dyDescent="0.25">
      <c r="B369" s="35"/>
      <c r="C369" s="36"/>
    </row>
    <row r="370" spans="2:3" s="58" customFormat="1" x14ac:dyDescent="0.25">
      <c r="B370" s="35"/>
      <c r="C370" s="36"/>
    </row>
    <row r="371" spans="2:3" s="58" customFormat="1" x14ac:dyDescent="0.25">
      <c r="B371" s="35"/>
      <c r="C371" s="36"/>
    </row>
    <row r="372" spans="2:3" s="58" customFormat="1" x14ac:dyDescent="0.25">
      <c r="B372" s="35"/>
      <c r="C372" s="36"/>
    </row>
    <row r="373" spans="2:3" s="58" customFormat="1" x14ac:dyDescent="0.25">
      <c r="B373" s="35"/>
      <c r="C373" s="36"/>
    </row>
    <row r="374" spans="2:3" s="58" customFormat="1" x14ac:dyDescent="0.25">
      <c r="B374" s="35"/>
      <c r="C374" s="36"/>
    </row>
    <row r="375" spans="2:3" s="58" customFormat="1" x14ac:dyDescent="0.25">
      <c r="B375" s="35"/>
      <c r="C375" s="36"/>
    </row>
    <row r="376" spans="2:3" s="58" customFormat="1" x14ac:dyDescent="0.25">
      <c r="B376" s="35"/>
      <c r="C376" s="36"/>
    </row>
    <row r="377" spans="2:3" s="58" customFormat="1" x14ac:dyDescent="0.25">
      <c r="B377" s="35"/>
      <c r="C377" s="36"/>
    </row>
    <row r="378" spans="2:3" s="58" customFormat="1" x14ac:dyDescent="0.25">
      <c r="B378" s="35"/>
      <c r="C378" s="36"/>
    </row>
    <row r="379" spans="2:3" s="58" customFormat="1" x14ac:dyDescent="0.25">
      <c r="B379" s="35"/>
      <c r="C379" s="36"/>
    </row>
    <row r="380" spans="2:3" s="58" customFormat="1" x14ac:dyDescent="0.25">
      <c r="B380" s="35"/>
      <c r="C380" s="36"/>
    </row>
    <row r="381" spans="2:3" s="58" customFormat="1" x14ac:dyDescent="0.25">
      <c r="B381" s="35"/>
      <c r="C381" s="36"/>
    </row>
    <row r="382" spans="2:3" s="58" customFormat="1" x14ac:dyDescent="0.25">
      <c r="B382" s="35"/>
      <c r="C382" s="36"/>
    </row>
    <row r="383" spans="2:3" s="58" customFormat="1" x14ac:dyDescent="0.25">
      <c r="B383" s="35"/>
      <c r="C383" s="36"/>
    </row>
    <row r="384" spans="2:3" s="58" customFormat="1" x14ac:dyDescent="0.25">
      <c r="B384" s="35"/>
      <c r="C384" s="36"/>
    </row>
    <row r="385" spans="2:3" s="58" customFormat="1" x14ac:dyDescent="0.25">
      <c r="B385" s="35"/>
      <c r="C385" s="36"/>
    </row>
    <row r="386" spans="2:3" s="58" customFormat="1" x14ac:dyDescent="0.25">
      <c r="B386" s="35"/>
      <c r="C386" s="36"/>
    </row>
    <row r="387" spans="2:3" s="58" customFormat="1" x14ac:dyDescent="0.25">
      <c r="B387" s="35"/>
      <c r="C387" s="36"/>
    </row>
    <row r="388" spans="2:3" s="58" customFormat="1" x14ac:dyDescent="0.25">
      <c r="B388" s="35"/>
      <c r="C388" s="36"/>
    </row>
    <row r="389" spans="2:3" s="58" customFormat="1" x14ac:dyDescent="0.25">
      <c r="B389" s="35"/>
      <c r="C389" s="36"/>
    </row>
    <row r="390" spans="2:3" s="58" customFormat="1" x14ac:dyDescent="0.25">
      <c r="B390" s="35"/>
      <c r="C390" s="36"/>
    </row>
    <row r="391" spans="2:3" s="58" customFormat="1" x14ac:dyDescent="0.25">
      <c r="B391" s="35"/>
      <c r="C391" s="36"/>
    </row>
    <row r="392" spans="2:3" s="58" customFormat="1" x14ac:dyDescent="0.25">
      <c r="B392" s="35"/>
      <c r="C392" s="36"/>
    </row>
    <row r="393" spans="2:3" s="58" customFormat="1" x14ac:dyDescent="0.25">
      <c r="B393" s="35"/>
      <c r="C393" s="36"/>
    </row>
    <row r="394" spans="2:3" s="58" customFormat="1" x14ac:dyDescent="0.25">
      <c r="B394" s="35"/>
      <c r="C394" s="36"/>
    </row>
    <row r="395" spans="2:3" s="58" customFormat="1" x14ac:dyDescent="0.25">
      <c r="B395" s="35"/>
      <c r="C395" s="36"/>
    </row>
    <row r="396" spans="2:3" s="58" customFormat="1" x14ac:dyDescent="0.25">
      <c r="B396" s="35"/>
      <c r="C396" s="36"/>
    </row>
    <row r="397" spans="2:3" s="58" customFormat="1" x14ac:dyDescent="0.25">
      <c r="B397" s="35"/>
      <c r="C397" s="36"/>
    </row>
    <row r="398" spans="2:3" s="58" customFormat="1" x14ac:dyDescent="0.25">
      <c r="B398" s="35"/>
      <c r="C398" s="36"/>
    </row>
    <row r="399" spans="2:3" s="58" customFormat="1" x14ac:dyDescent="0.25">
      <c r="B399" s="35"/>
      <c r="C399" s="36"/>
    </row>
    <row r="400" spans="2:3" s="58" customFormat="1" x14ac:dyDescent="0.25">
      <c r="B400" s="35"/>
      <c r="C400" s="36"/>
    </row>
    <row r="401" spans="2:3" s="58" customFormat="1" x14ac:dyDescent="0.25">
      <c r="B401" s="35"/>
      <c r="C401" s="36"/>
    </row>
    <row r="402" spans="2:3" s="58" customFormat="1" x14ac:dyDescent="0.25">
      <c r="B402" s="35"/>
      <c r="C402" s="36"/>
    </row>
    <row r="403" spans="2:3" s="58" customFormat="1" x14ac:dyDescent="0.25">
      <c r="B403" s="35"/>
      <c r="C403" s="36"/>
    </row>
    <row r="404" spans="2:3" s="58" customFormat="1" x14ac:dyDescent="0.25">
      <c r="B404" s="35"/>
      <c r="C404" s="36"/>
    </row>
    <row r="405" spans="2:3" s="58" customFormat="1" x14ac:dyDescent="0.25">
      <c r="B405" s="35"/>
      <c r="C405" s="36"/>
    </row>
    <row r="406" spans="2:3" s="58" customFormat="1" x14ac:dyDescent="0.25">
      <c r="B406" s="35"/>
      <c r="C406" s="36"/>
    </row>
    <row r="407" spans="2:3" s="58" customFormat="1" x14ac:dyDescent="0.25">
      <c r="B407" s="35"/>
      <c r="C407" s="36"/>
    </row>
    <row r="408" spans="2:3" s="58" customFormat="1" x14ac:dyDescent="0.25">
      <c r="B408" s="35"/>
      <c r="C408" s="36"/>
    </row>
    <row r="409" spans="2:3" s="58" customFormat="1" x14ac:dyDescent="0.25">
      <c r="B409" s="35"/>
      <c r="C409" s="36"/>
    </row>
    <row r="410" spans="2:3" s="58" customFormat="1" x14ac:dyDescent="0.25">
      <c r="B410" s="35"/>
      <c r="C410" s="36"/>
    </row>
    <row r="411" spans="2:3" s="58" customFormat="1" x14ac:dyDescent="0.25">
      <c r="B411" s="35"/>
      <c r="C411" s="36"/>
    </row>
    <row r="412" spans="2:3" s="58" customFormat="1" x14ac:dyDescent="0.25">
      <c r="B412" s="35"/>
      <c r="C412" s="36"/>
    </row>
    <row r="413" spans="2:3" s="58" customFormat="1" x14ac:dyDescent="0.25">
      <c r="B413" s="35"/>
      <c r="C413" s="36"/>
    </row>
    <row r="414" spans="2:3" s="58" customFormat="1" x14ac:dyDescent="0.25">
      <c r="B414" s="35"/>
      <c r="C414" s="36"/>
    </row>
    <row r="415" spans="2:3" s="58" customFormat="1" x14ac:dyDescent="0.25">
      <c r="B415" s="35"/>
      <c r="C415" s="36"/>
    </row>
    <row r="416" spans="2:3" s="58" customFormat="1" x14ac:dyDescent="0.25">
      <c r="B416" s="35"/>
      <c r="C416" s="36"/>
    </row>
    <row r="417" spans="2:3" s="58" customFormat="1" x14ac:dyDescent="0.25">
      <c r="B417" s="35"/>
      <c r="C417" s="36"/>
    </row>
    <row r="418" spans="2:3" s="58" customFormat="1" x14ac:dyDescent="0.25">
      <c r="B418" s="35"/>
      <c r="C418" s="36"/>
    </row>
    <row r="419" spans="2:3" s="58" customFormat="1" x14ac:dyDescent="0.25">
      <c r="B419" s="35"/>
      <c r="C419" s="36"/>
    </row>
    <row r="420" spans="2:3" s="58" customFormat="1" x14ac:dyDescent="0.25">
      <c r="B420" s="35"/>
      <c r="C420" s="36"/>
    </row>
    <row r="421" spans="2:3" s="58" customFormat="1" x14ac:dyDescent="0.25">
      <c r="B421" s="35"/>
      <c r="C421" s="36"/>
    </row>
    <row r="422" spans="2:3" s="58" customFormat="1" x14ac:dyDescent="0.25">
      <c r="B422" s="35"/>
      <c r="C422" s="36"/>
    </row>
    <row r="423" spans="2:3" s="58" customFormat="1" x14ac:dyDescent="0.25">
      <c r="B423" s="35"/>
      <c r="C423" s="36"/>
    </row>
    <row r="424" spans="2:3" s="58" customFormat="1" x14ac:dyDescent="0.25">
      <c r="B424" s="35"/>
      <c r="C424" s="36"/>
    </row>
    <row r="425" spans="2:3" s="58" customFormat="1" x14ac:dyDescent="0.25">
      <c r="B425" s="35"/>
      <c r="C425" s="36"/>
    </row>
    <row r="426" spans="2:3" s="58" customFormat="1" x14ac:dyDescent="0.25">
      <c r="B426" s="35"/>
      <c r="C426" s="36"/>
    </row>
    <row r="427" spans="2:3" s="58" customFormat="1" x14ac:dyDescent="0.25">
      <c r="B427" s="35"/>
      <c r="C427" s="36"/>
    </row>
    <row r="428" spans="2:3" s="58" customFormat="1" x14ac:dyDescent="0.25">
      <c r="B428" s="35"/>
      <c r="C428" s="36"/>
    </row>
    <row r="429" spans="2:3" s="58" customFormat="1" x14ac:dyDescent="0.25">
      <c r="B429" s="35"/>
      <c r="C429" s="36"/>
    </row>
    <row r="430" spans="2:3" s="58" customFormat="1" x14ac:dyDescent="0.25">
      <c r="B430" s="35"/>
      <c r="C430" s="36"/>
    </row>
    <row r="431" spans="2:3" s="58" customFormat="1" x14ac:dyDescent="0.25">
      <c r="B431" s="35"/>
      <c r="C431" s="36"/>
    </row>
    <row r="432" spans="2:3" s="58" customFormat="1" x14ac:dyDescent="0.25">
      <c r="B432" s="35"/>
      <c r="C432" s="36"/>
    </row>
    <row r="433" spans="2:3" s="58" customFormat="1" x14ac:dyDescent="0.25">
      <c r="B433" s="35"/>
      <c r="C433" s="36"/>
    </row>
    <row r="434" spans="2:3" s="58" customFormat="1" x14ac:dyDescent="0.25">
      <c r="B434" s="35"/>
      <c r="C434" s="36"/>
    </row>
    <row r="435" spans="2:3" s="58" customFormat="1" x14ac:dyDescent="0.25">
      <c r="B435" s="35"/>
      <c r="C435" s="36"/>
    </row>
    <row r="436" spans="2:3" s="58" customFormat="1" x14ac:dyDescent="0.25">
      <c r="B436" s="35"/>
      <c r="C436" s="36"/>
    </row>
    <row r="437" spans="2:3" s="58" customFormat="1" x14ac:dyDescent="0.25">
      <c r="B437" s="35"/>
      <c r="C437" s="36"/>
    </row>
    <row r="438" spans="2:3" s="58" customFormat="1" x14ac:dyDescent="0.25">
      <c r="B438" s="35"/>
      <c r="C438" s="36"/>
    </row>
    <row r="439" spans="2:3" s="58" customFormat="1" x14ac:dyDescent="0.25">
      <c r="B439" s="35"/>
      <c r="C439" s="36"/>
    </row>
    <row r="440" spans="2:3" s="58" customFormat="1" x14ac:dyDescent="0.25">
      <c r="B440" s="35"/>
      <c r="C440" s="36"/>
    </row>
    <row r="441" spans="2:3" s="58" customFormat="1" x14ac:dyDescent="0.25">
      <c r="B441" s="35"/>
      <c r="C441" s="36"/>
    </row>
    <row r="442" spans="2:3" s="58" customFormat="1" x14ac:dyDescent="0.25">
      <c r="B442" s="35"/>
      <c r="C442" s="36"/>
    </row>
    <row r="443" spans="2:3" s="58" customFormat="1" x14ac:dyDescent="0.25">
      <c r="B443" s="35"/>
      <c r="C443" s="36"/>
    </row>
    <row r="444" spans="2:3" s="58" customFormat="1" x14ac:dyDescent="0.25">
      <c r="B444" s="35"/>
      <c r="C444" s="36"/>
    </row>
    <row r="445" spans="2:3" s="58" customFormat="1" x14ac:dyDescent="0.25">
      <c r="B445" s="35"/>
      <c r="C445" s="36"/>
    </row>
    <row r="446" spans="2:3" s="58" customFormat="1" x14ac:dyDescent="0.25">
      <c r="B446" s="35"/>
      <c r="C446" s="36"/>
    </row>
    <row r="447" spans="2:3" s="58" customFormat="1" x14ac:dyDescent="0.25">
      <c r="B447" s="35"/>
      <c r="C447" s="36"/>
    </row>
    <row r="448" spans="2:3" s="58" customFormat="1" x14ac:dyDescent="0.25">
      <c r="B448" s="35"/>
      <c r="C448" s="36"/>
    </row>
    <row r="449" spans="2:3" s="58" customFormat="1" x14ac:dyDescent="0.25">
      <c r="B449" s="35"/>
      <c r="C449" s="36"/>
    </row>
    <row r="450" spans="2:3" s="58" customFormat="1" x14ac:dyDescent="0.25">
      <c r="B450" s="35"/>
      <c r="C450" s="36"/>
    </row>
    <row r="451" spans="2:3" s="58" customFormat="1" x14ac:dyDescent="0.25">
      <c r="B451" s="35"/>
      <c r="C451" s="36"/>
    </row>
    <row r="452" spans="2:3" s="58" customFormat="1" x14ac:dyDescent="0.25">
      <c r="B452" s="35"/>
      <c r="C452" s="36"/>
    </row>
    <row r="453" spans="2:3" s="58" customFormat="1" x14ac:dyDescent="0.25">
      <c r="B453" s="35"/>
      <c r="C453" s="36"/>
    </row>
    <row r="454" spans="2:3" s="58" customFormat="1" x14ac:dyDescent="0.25">
      <c r="B454" s="35"/>
      <c r="C454" s="36"/>
    </row>
    <row r="455" spans="2:3" s="58" customFormat="1" x14ac:dyDescent="0.25">
      <c r="B455" s="35"/>
      <c r="C455" s="36"/>
    </row>
    <row r="456" spans="2:3" s="58" customFormat="1" x14ac:dyDescent="0.25">
      <c r="B456" s="35"/>
      <c r="C456" s="36"/>
    </row>
    <row r="457" spans="2:3" s="58" customFormat="1" x14ac:dyDescent="0.25">
      <c r="B457" s="35"/>
      <c r="C457" s="36"/>
    </row>
    <row r="458" spans="2:3" s="58" customFormat="1" x14ac:dyDescent="0.25">
      <c r="B458" s="35"/>
      <c r="C458" s="36"/>
    </row>
    <row r="459" spans="2:3" s="58" customFormat="1" x14ac:dyDescent="0.25">
      <c r="B459" s="35"/>
      <c r="C459" s="36"/>
    </row>
    <row r="460" spans="2:3" s="58" customFormat="1" x14ac:dyDescent="0.25">
      <c r="B460" s="35"/>
      <c r="C460" s="36"/>
    </row>
    <row r="461" spans="2:3" s="58" customFormat="1" x14ac:dyDescent="0.25">
      <c r="B461" s="35"/>
      <c r="C461" s="36"/>
    </row>
    <row r="462" spans="2:3" s="58" customFormat="1" x14ac:dyDescent="0.25">
      <c r="B462" s="35"/>
      <c r="C462" s="36"/>
    </row>
    <row r="463" spans="2:3" s="58" customFormat="1" x14ac:dyDescent="0.25">
      <c r="B463" s="35"/>
      <c r="C463" s="36"/>
    </row>
    <row r="464" spans="2:3" s="58" customFormat="1" x14ac:dyDescent="0.25">
      <c r="B464" s="35"/>
      <c r="C464" s="36"/>
    </row>
    <row r="465" spans="2:3" s="58" customFormat="1" x14ac:dyDescent="0.25">
      <c r="B465" s="35"/>
      <c r="C465" s="36"/>
    </row>
    <row r="466" spans="2:3" s="58" customFormat="1" x14ac:dyDescent="0.25">
      <c r="B466" s="35"/>
      <c r="C466" s="36"/>
    </row>
    <row r="467" spans="2:3" s="58" customFormat="1" x14ac:dyDescent="0.25">
      <c r="B467" s="35"/>
      <c r="C467" s="36"/>
    </row>
    <row r="468" spans="2:3" s="58" customFormat="1" x14ac:dyDescent="0.25">
      <c r="B468" s="35"/>
      <c r="C468" s="36"/>
    </row>
    <row r="469" spans="2:3" s="58" customFormat="1" x14ac:dyDescent="0.25">
      <c r="B469" s="35"/>
      <c r="C469" s="36"/>
    </row>
    <row r="470" spans="2:3" s="58" customFormat="1" x14ac:dyDescent="0.25">
      <c r="B470" s="35"/>
      <c r="C470" s="36"/>
    </row>
    <row r="471" spans="2:3" s="58" customFormat="1" x14ac:dyDescent="0.25">
      <c r="B471" s="35"/>
      <c r="C471" s="36"/>
    </row>
    <row r="472" spans="2:3" s="58" customFormat="1" x14ac:dyDescent="0.25">
      <c r="B472" s="35"/>
      <c r="C472" s="36"/>
    </row>
    <row r="473" spans="2:3" s="58" customFormat="1" x14ac:dyDescent="0.25">
      <c r="B473" s="35"/>
      <c r="C473" s="36"/>
    </row>
    <row r="474" spans="2:3" s="58" customFormat="1" x14ac:dyDescent="0.25">
      <c r="B474" s="35"/>
      <c r="C474" s="36"/>
    </row>
    <row r="475" spans="2:3" s="58" customFormat="1" x14ac:dyDescent="0.25">
      <c r="B475" s="35"/>
      <c r="C475" s="36"/>
    </row>
    <row r="476" spans="2:3" s="58" customFormat="1" x14ac:dyDescent="0.25">
      <c r="B476" s="35"/>
      <c r="C476" s="36"/>
    </row>
    <row r="477" spans="2:3" s="58" customFormat="1" x14ac:dyDescent="0.25">
      <c r="B477" s="35"/>
      <c r="C477" s="36"/>
    </row>
  </sheetData>
  <mergeCells count="10">
    <mergeCell ref="A1:G1"/>
    <mergeCell ref="E3:G3"/>
    <mergeCell ref="H6:I6"/>
    <mergeCell ref="A5:A6"/>
    <mergeCell ref="B5:B6"/>
    <mergeCell ref="C5:C6"/>
    <mergeCell ref="E5:E6"/>
    <mergeCell ref="F5:F6"/>
    <mergeCell ref="G5:G6"/>
    <mergeCell ref="A3:D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opLeftCell="A4" zoomScale="75" workbookViewId="0">
      <selection activeCell="T22" sqref="T22"/>
    </sheetView>
  </sheetViews>
  <sheetFormatPr baseColWidth="10" defaultRowHeight="12.75" x14ac:dyDescent="0.2"/>
  <cols>
    <col min="1" max="1" width="8.7109375" style="1" customWidth="1"/>
    <col min="2" max="2" width="32.7109375" customWidth="1"/>
    <col min="3" max="3" width="21.42578125" customWidth="1"/>
    <col min="4" max="4" width="36.85546875" customWidth="1"/>
    <col min="6" max="6" width="39.85546875" customWidth="1"/>
    <col min="7" max="7" width="11.42578125" style="1"/>
    <col min="8" max="8" width="38.7109375" customWidth="1"/>
    <col min="9" max="9" width="12.7109375" customWidth="1"/>
    <col min="10" max="10" width="13.42578125" bestFit="1" customWidth="1"/>
  </cols>
  <sheetData>
    <row r="1" spans="1:21" s="11" customFormat="1" ht="26.25" thickBot="1" x14ac:dyDescent="0.4">
      <c r="A1" s="219" t="s">
        <v>14</v>
      </c>
      <c r="B1" s="220"/>
      <c r="C1" s="220"/>
      <c r="D1" s="220"/>
      <c r="E1" s="220"/>
      <c r="F1" s="220"/>
      <c r="G1" s="220"/>
      <c r="H1" s="220"/>
      <c r="I1" s="220"/>
      <c r="J1" s="221"/>
    </row>
    <row r="2" spans="1:21" ht="13.5" thickBot="1" x14ac:dyDescent="0.25">
      <c r="A2" s="9"/>
      <c r="B2" s="10"/>
      <c r="C2" s="10"/>
      <c r="D2" s="10"/>
      <c r="E2" s="10"/>
      <c r="F2" s="10"/>
      <c r="G2" s="9"/>
      <c r="H2" s="10"/>
      <c r="I2" s="10"/>
      <c r="J2" s="10"/>
      <c r="L2" s="26"/>
      <c r="M2" s="26"/>
      <c r="N2" s="26" t="s">
        <v>111</v>
      </c>
      <c r="O2" s="26"/>
      <c r="P2" s="26"/>
      <c r="Q2" s="26"/>
      <c r="R2" s="26"/>
      <c r="S2" s="26"/>
      <c r="T2" s="26"/>
      <c r="U2" s="26"/>
    </row>
    <row r="3" spans="1:21" s="5" customFormat="1" ht="33.75" customHeight="1" thickBot="1" x14ac:dyDescent="0.4">
      <c r="A3" s="229" t="s">
        <v>13</v>
      </c>
      <c r="B3" s="230"/>
      <c r="C3" s="230" t="s">
        <v>96</v>
      </c>
      <c r="D3" s="230"/>
      <c r="E3" s="77" t="s">
        <v>117</v>
      </c>
      <c r="F3" s="77"/>
      <c r="G3" s="230" t="s">
        <v>99</v>
      </c>
      <c r="H3" s="230"/>
      <c r="I3" s="230"/>
      <c r="J3" s="239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6" customFormat="1" ht="13.5" x14ac:dyDescent="0.25">
      <c r="A4" s="7"/>
      <c r="G4" s="7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5" customFormat="1" ht="15.75" x14ac:dyDescent="0.25">
      <c r="A5" s="12" t="s">
        <v>4</v>
      </c>
      <c r="B5" s="13" t="s">
        <v>9</v>
      </c>
      <c r="C5" s="14" t="s">
        <v>6</v>
      </c>
      <c r="D5" s="222" t="s">
        <v>11</v>
      </c>
      <c r="E5" s="223"/>
      <c r="F5" s="226" t="s">
        <v>2</v>
      </c>
      <c r="G5" s="226"/>
      <c r="H5" s="226"/>
      <c r="I5" s="225"/>
      <c r="J5" s="13" t="s">
        <v>12</v>
      </c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5" customFormat="1" ht="16.5" thickBot="1" x14ac:dyDescent="0.3">
      <c r="A6" s="15"/>
      <c r="B6" s="15" t="s">
        <v>6</v>
      </c>
      <c r="C6" s="16" t="s">
        <v>7</v>
      </c>
      <c r="D6" s="227" t="s">
        <v>10</v>
      </c>
      <c r="E6" s="228"/>
      <c r="F6" s="224" t="s">
        <v>5</v>
      </c>
      <c r="G6" s="225"/>
      <c r="H6" s="224" t="s">
        <v>3</v>
      </c>
      <c r="I6" s="225"/>
      <c r="J6" s="18" t="s">
        <v>90</v>
      </c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5" customFormat="1" ht="17.25" thickTop="1" thickBot="1" x14ac:dyDescent="0.3">
      <c r="A7" s="19"/>
      <c r="B7" s="20"/>
      <c r="C7" s="17" t="s">
        <v>8</v>
      </c>
      <c r="D7" s="21" t="s">
        <v>0</v>
      </c>
      <c r="E7" s="21" t="s">
        <v>1</v>
      </c>
      <c r="F7" s="21" t="s">
        <v>0</v>
      </c>
      <c r="G7" s="21" t="s">
        <v>31</v>
      </c>
      <c r="H7" s="19" t="s">
        <v>0</v>
      </c>
      <c r="I7" s="21" t="s">
        <v>31</v>
      </c>
      <c r="J7" s="20"/>
      <c r="L7" s="27" t="s">
        <v>107</v>
      </c>
      <c r="M7" s="27"/>
      <c r="N7" s="27" t="s">
        <v>113</v>
      </c>
      <c r="O7" s="27"/>
      <c r="P7" s="27"/>
      <c r="Q7" s="27" t="s">
        <v>108</v>
      </c>
      <c r="R7" s="27"/>
      <c r="S7" s="27" t="s">
        <v>109</v>
      </c>
      <c r="T7" s="158">
        <v>85</v>
      </c>
      <c r="U7" s="27"/>
    </row>
    <row r="8" spans="1:21" s="23" customFormat="1" ht="6" customHeight="1" thickTop="1" x14ac:dyDescent="0.25">
      <c r="A8" s="22"/>
      <c r="G8" s="22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s="4" customFormat="1" ht="30" x14ac:dyDescent="0.25">
      <c r="A9" s="78">
        <v>1</v>
      </c>
      <c r="B9" s="216" t="s">
        <v>15</v>
      </c>
      <c r="C9" s="216" t="s">
        <v>16</v>
      </c>
      <c r="D9" s="212" t="s">
        <v>119</v>
      </c>
      <c r="E9" s="214" t="s">
        <v>120</v>
      </c>
      <c r="F9" s="79" t="s">
        <v>26</v>
      </c>
      <c r="G9" s="80"/>
      <c r="H9" s="79" t="s">
        <v>29</v>
      </c>
      <c r="I9" s="81">
        <v>1</v>
      </c>
      <c r="J9" s="82"/>
      <c r="L9" s="159" t="s">
        <v>101</v>
      </c>
      <c r="M9" s="159"/>
      <c r="N9" s="159">
        <f>(1000/6.56)*($R$9*$T$7/10)^0.5</f>
        <v>444.43230905833087</v>
      </c>
      <c r="O9" s="30"/>
      <c r="P9" s="30"/>
      <c r="Q9" s="30" t="s">
        <v>112</v>
      </c>
      <c r="R9" s="30">
        <v>1</v>
      </c>
      <c r="S9" s="30"/>
      <c r="T9" s="30"/>
      <c r="U9" s="30"/>
    </row>
    <row r="10" spans="1:21" s="4" customFormat="1" ht="15.75" x14ac:dyDescent="0.25">
      <c r="A10" s="83"/>
      <c r="B10" s="217"/>
      <c r="C10" s="237"/>
      <c r="D10" s="213"/>
      <c r="E10" s="215"/>
      <c r="F10" s="84" t="s">
        <v>27</v>
      </c>
      <c r="G10" s="85">
        <v>5</v>
      </c>
      <c r="H10" s="86"/>
      <c r="I10" s="87"/>
      <c r="J10" s="86"/>
      <c r="L10" s="159" t="s">
        <v>102</v>
      </c>
      <c r="M10" s="159"/>
      <c r="N10" s="159">
        <f>(500/6.56)*($R$9*$T$7/10)^0.5</f>
        <v>222.21615452916544</v>
      </c>
      <c r="O10" s="30"/>
      <c r="P10" s="30"/>
      <c r="Q10" s="30" t="s">
        <v>110</v>
      </c>
      <c r="R10" s="30">
        <f>1-(LOG(T7)-1)*0.25</f>
        <v>0.76764526857142679</v>
      </c>
      <c r="S10" s="30"/>
      <c r="T10" s="30"/>
      <c r="U10" s="30"/>
    </row>
    <row r="11" spans="1:21" s="4" customFormat="1" ht="15.75" x14ac:dyDescent="0.25">
      <c r="A11" s="83"/>
      <c r="B11" s="217"/>
      <c r="C11" s="237"/>
      <c r="D11" s="213"/>
      <c r="E11" s="215"/>
      <c r="F11" s="84" t="s">
        <v>28</v>
      </c>
      <c r="G11" s="85">
        <v>5</v>
      </c>
      <c r="H11" s="237" t="s">
        <v>30</v>
      </c>
      <c r="I11" s="87">
        <v>0.8</v>
      </c>
      <c r="J11" s="86"/>
      <c r="L11" s="159" t="s">
        <v>103</v>
      </c>
      <c r="M11" s="159"/>
      <c r="N11" s="159">
        <f>(200/6.56)*($T$7/10)^0.5</f>
        <v>88.886461811666166</v>
      </c>
      <c r="O11" s="30"/>
      <c r="P11" s="30"/>
      <c r="Q11" s="30"/>
      <c r="R11" s="30"/>
      <c r="S11" s="30"/>
      <c r="T11" s="30"/>
      <c r="U11" s="30"/>
    </row>
    <row r="12" spans="1:21" s="4" customFormat="1" ht="15.75" x14ac:dyDescent="0.25">
      <c r="A12" s="83"/>
      <c r="B12" s="217"/>
      <c r="C12" s="237"/>
      <c r="D12" s="213"/>
      <c r="E12" s="215"/>
      <c r="F12" s="84" t="s">
        <v>18</v>
      </c>
      <c r="G12" s="85">
        <v>1</v>
      </c>
      <c r="H12" s="238"/>
      <c r="I12" s="88"/>
      <c r="J12" s="86"/>
      <c r="L12" s="159" t="s">
        <v>104</v>
      </c>
      <c r="M12" s="159"/>
      <c r="N12" s="159">
        <f>(1000/6.56)*($T$7/10)^0.5</f>
        <v>444.43230905833087</v>
      </c>
      <c r="O12" s="30"/>
      <c r="P12" s="30"/>
      <c r="Q12" s="30"/>
      <c r="R12" s="30"/>
      <c r="S12" s="30"/>
      <c r="T12" s="30"/>
      <c r="U12" s="30"/>
    </row>
    <row r="13" spans="1:21" s="23" customFormat="1" ht="15.75" x14ac:dyDescent="0.25">
      <c r="A13" s="89"/>
      <c r="B13" s="217"/>
      <c r="C13" s="90" t="s">
        <v>17</v>
      </c>
      <c r="D13" s="91" t="s">
        <v>89</v>
      </c>
      <c r="E13" s="92"/>
      <c r="F13" s="92" t="s">
        <v>20</v>
      </c>
      <c r="G13" s="93"/>
      <c r="H13" s="94" t="s">
        <v>20</v>
      </c>
      <c r="I13" s="95"/>
      <c r="J13" s="96"/>
      <c r="L13" s="159" t="s">
        <v>105</v>
      </c>
      <c r="M13" s="159"/>
      <c r="N13" s="159">
        <v>61</v>
      </c>
      <c r="O13" s="30" t="s">
        <v>114</v>
      </c>
      <c r="P13" s="30"/>
      <c r="Q13" s="30" t="s">
        <v>115</v>
      </c>
      <c r="R13" s="30"/>
      <c r="S13" s="30"/>
      <c r="T13" s="30"/>
      <c r="U13" s="30"/>
    </row>
    <row r="14" spans="1:21" s="23" customFormat="1" ht="15.75" x14ac:dyDescent="0.25">
      <c r="A14" s="89"/>
      <c r="B14" s="217"/>
      <c r="C14" s="90" t="s">
        <v>18</v>
      </c>
      <c r="D14" s="88"/>
      <c r="E14" s="97"/>
      <c r="F14" s="97"/>
      <c r="G14" s="98"/>
      <c r="H14" s="99"/>
      <c r="I14" s="100"/>
      <c r="J14" s="96"/>
      <c r="L14" s="159" t="s">
        <v>106</v>
      </c>
      <c r="M14" s="159"/>
      <c r="N14" s="159">
        <f>(1.5/6.56)*$T$7</f>
        <v>19.435975609756099</v>
      </c>
      <c r="O14" s="30"/>
      <c r="P14" s="30"/>
      <c r="Q14" s="30"/>
      <c r="R14" s="30"/>
      <c r="S14" s="30"/>
      <c r="T14" s="30"/>
      <c r="U14" s="30"/>
    </row>
    <row r="15" spans="1:21" s="24" customFormat="1" ht="18.75" x14ac:dyDescent="0.3">
      <c r="A15" s="101"/>
      <c r="B15" s="218"/>
      <c r="C15" s="102"/>
      <c r="D15" s="160">
        <v>53.2</v>
      </c>
      <c r="E15" s="103" t="s">
        <v>21</v>
      </c>
      <c r="F15" s="103">
        <v>5</v>
      </c>
      <c r="G15" s="103" t="s">
        <v>21</v>
      </c>
      <c r="H15" s="103">
        <v>0.8</v>
      </c>
      <c r="I15" s="103" t="s">
        <v>25</v>
      </c>
      <c r="J15" s="104">
        <f>D15*F15*H15</f>
        <v>212.8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s="23" customFormat="1" ht="6" customHeight="1" x14ac:dyDescent="0.25">
      <c r="A16" s="22"/>
      <c r="G16" s="22"/>
      <c r="J16" s="4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23" customFormat="1" ht="30" x14ac:dyDescent="0.25">
      <c r="A17" s="78">
        <v>2</v>
      </c>
      <c r="B17" s="216" t="s">
        <v>32</v>
      </c>
      <c r="C17" s="216" t="s">
        <v>97</v>
      </c>
      <c r="D17" s="212" t="s">
        <v>118</v>
      </c>
      <c r="E17" s="214" t="s">
        <v>122</v>
      </c>
      <c r="F17" s="79" t="s">
        <v>26</v>
      </c>
      <c r="G17" s="80"/>
      <c r="H17" s="79" t="s">
        <v>34</v>
      </c>
      <c r="I17" s="105"/>
      <c r="J17" s="82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23" customFormat="1" ht="15.75" x14ac:dyDescent="0.25">
      <c r="A18" s="83"/>
      <c r="B18" s="217"/>
      <c r="C18" s="237"/>
      <c r="D18" s="213"/>
      <c r="E18" s="215"/>
      <c r="F18" s="84" t="s">
        <v>27</v>
      </c>
      <c r="G18" s="85">
        <v>5</v>
      </c>
      <c r="H18" s="85" t="s">
        <v>125</v>
      </c>
      <c r="I18" s="87"/>
      <c r="J18" s="86"/>
      <c r="L18" s="27" t="s">
        <v>107</v>
      </c>
      <c r="M18" s="27"/>
      <c r="N18" s="27" t="s">
        <v>110</v>
      </c>
      <c r="O18" s="30"/>
      <c r="P18" s="30"/>
      <c r="Q18" s="30"/>
      <c r="R18" s="30"/>
      <c r="S18" s="30"/>
      <c r="T18" s="30"/>
      <c r="U18" s="30"/>
    </row>
    <row r="19" spans="1:21" s="23" customFormat="1" ht="15.75" x14ac:dyDescent="0.25">
      <c r="A19" s="83"/>
      <c r="B19" s="217"/>
      <c r="C19" s="237"/>
      <c r="D19" s="213"/>
      <c r="E19" s="215"/>
      <c r="F19" s="84" t="s">
        <v>28</v>
      </c>
      <c r="G19" s="85">
        <v>5</v>
      </c>
      <c r="H19" s="237"/>
      <c r="I19" s="87"/>
      <c r="J19" s="86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23" customFormat="1" ht="15.75" x14ac:dyDescent="0.25">
      <c r="A20" s="83"/>
      <c r="B20" s="217"/>
      <c r="C20" s="237"/>
      <c r="D20" s="213"/>
      <c r="E20" s="215"/>
      <c r="F20" s="84" t="s">
        <v>18</v>
      </c>
      <c r="G20" s="85">
        <v>1</v>
      </c>
      <c r="H20" s="238"/>
      <c r="I20" s="88"/>
      <c r="J20" s="86"/>
      <c r="L20" s="159" t="s">
        <v>101</v>
      </c>
      <c r="M20" s="159"/>
      <c r="N20" s="159">
        <f>(1000/6.56)*($R$10*$T$7/10)^0.5</f>
        <v>389.39100248209814</v>
      </c>
      <c r="O20" s="30"/>
      <c r="P20" s="30"/>
      <c r="Q20" s="30"/>
      <c r="R20" s="30"/>
      <c r="S20" s="30"/>
      <c r="T20" s="30"/>
      <c r="U20" s="30"/>
    </row>
    <row r="21" spans="1:21" s="23" customFormat="1" ht="15.75" x14ac:dyDescent="0.25">
      <c r="A21" s="89"/>
      <c r="B21" s="217"/>
      <c r="C21" s="90" t="s">
        <v>17</v>
      </c>
      <c r="D21" s="91" t="s">
        <v>89</v>
      </c>
      <c r="E21" s="92"/>
      <c r="F21" s="92" t="s">
        <v>20</v>
      </c>
      <c r="G21" s="93"/>
      <c r="H21" s="94"/>
      <c r="I21" s="95"/>
      <c r="J21" s="162"/>
      <c r="L21" s="159" t="s">
        <v>102</v>
      </c>
      <c r="M21" s="159"/>
      <c r="N21" s="159">
        <f>(500/6.56)*($R$10*$T$7/10)^0.5</f>
        <v>194.69550124104907</v>
      </c>
      <c r="O21" s="30"/>
      <c r="P21" s="30"/>
      <c r="Q21" s="30"/>
      <c r="R21" s="30"/>
      <c r="S21" s="30"/>
      <c r="T21" s="30"/>
      <c r="U21" s="30"/>
    </row>
    <row r="22" spans="1:21" s="23" customFormat="1" ht="15.75" x14ac:dyDescent="0.25">
      <c r="A22" s="89"/>
      <c r="B22" s="217"/>
      <c r="C22" s="90" t="s">
        <v>18</v>
      </c>
      <c r="D22" s="88"/>
      <c r="E22" s="97"/>
      <c r="F22" s="97"/>
      <c r="G22" s="98"/>
      <c r="H22" s="99"/>
      <c r="I22" s="100"/>
      <c r="J22" s="162"/>
      <c r="L22" s="159" t="s">
        <v>103</v>
      </c>
      <c r="M22" s="159"/>
      <c r="N22" s="159">
        <f>(200/6.56)*($T$7/10)^0.5</f>
        <v>88.886461811666166</v>
      </c>
      <c r="O22" s="30"/>
      <c r="P22" s="30"/>
      <c r="Q22" s="30"/>
      <c r="R22" s="30"/>
      <c r="S22" s="30"/>
      <c r="T22" s="30"/>
      <c r="U22" s="30"/>
    </row>
    <row r="23" spans="1:21" s="24" customFormat="1" ht="18.75" x14ac:dyDescent="0.3">
      <c r="A23" s="101"/>
      <c r="B23" s="218"/>
      <c r="C23" s="102"/>
      <c r="D23" s="160">
        <v>194.8</v>
      </c>
      <c r="E23" s="103" t="s">
        <v>21</v>
      </c>
      <c r="F23" s="103">
        <v>5</v>
      </c>
      <c r="G23" s="103" t="s">
        <v>33</v>
      </c>
      <c r="H23" s="103">
        <v>100</v>
      </c>
      <c r="I23" s="103" t="s">
        <v>25</v>
      </c>
      <c r="J23" s="104">
        <f>D23*F23+H23</f>
        <v>1074</v>
      </c>
      <c r="L23" s="159" t="s">
        <v>104</v>
      </c>
      <c r="M23" s="159"/>
      <c r="N23" s="159">
        <f>(1000/6.56)*($T$7/10)^0.5</f>
        <v>444.43230905833087</v>
      </c>
      <c r="O23" s="31"/>
      <c r="P23" s="31"/>
      <c r="Q23" s="31"/>
      <c r="R23" s="31"/>
      <c r="S23" s="31"/>
      <c r="T23" s="31"/>
      <c r="U23" s="31"/>
    </row>
    <row r="24" spans="1:21" s="23" customFormat="1" ht="16.5" customHeight="1" x14ac:dyDescent="0.25">
      <c r="A24" s="22"/>
      <c r="G24" s="22"/>
      <c r="J24" s="4"/>
      <c r="L24" s="159" t="s">
        <v>105</v>
      </c>
      <c r="M24" s="159"/>
      <c r="N24" s="159">
        <v>61</v>
      </c>
      <c r="O24" s="30"/>
      <c r="P24" s="30"/>
      <c r="Q24" s="30"/>
      <c r="R24" s="30"/>
      <c r="S24" s="30"/>
      <c r="T24" s="30"/>
      <c r="U24" s="30"/>
    </row>
    <row r="25" spans="1:21" s="23" customFormat="1" ht="30" x14ac:dyDescent="0.25">
      <c r="A25" s="78">
        <v>3</v>
      </c>
      <c r="B25" s="216" t="s">
        <v>35</v>
      </c>
      <c r="C25" s="216" t="s">
        <v>36</v>
      </c>
      <c r="D25" s="212" t="s">
        <v>123</v>
      </c>
      <c r="E25" s="214" t="s">
        <v>124</v>
      </c>
      <c r="F25" s="79" t="s">
        <v>41</v>
      </c>
      <c r="G25" s="80"/>
      <c r="H25" s="79" t="s">
        <v>34</v>
      </c>
      <c r="I25" s="105"/>
      <c r="J25" s="82"/>
      <c r="L25" s="159" t="s">
        <v>106</v>
      </c>
      <c r="M25" s="159"/>
      <c r="N25" s="159">
        <f>(1.5/6.56)*$T$7</f>
        <v>19.435975609756099</v>
      </c>
      <c r="O25" s="30"/>
      <c r="P25" s="30"/>
      <c r="Q25" s="30"/>
      <c r="R25" s="30"/>
      <c r="S25" s="30"/>
      <c r="T25" s="30"/>
      <c r="U25" s="30"/>
    </row>
    <row r="26" spans="1:21" s="23" customFormat="1" ht="15" x14ac:dyDescent="0.2">
      <c r="A26" s="83"/>
      <c r="B26" s="217"/>
      <c r="C26" s="237"/>
      <c r="D26" s="213"/>
      <c r="E26" s="215"/>
      <c r="F26" s="84" t="s">
        <v>27</v>
      </c>
      <c r="G26" s="85">
        <v>5</v>
      </c>
      <c r="H26" s="85" t="s">
        <v>125</v>
      </c>
      <c r="I26" s="87"/>
      <c r="J26" s="86"/>
    </row>
    <row r="27" spans="1:21" s="23" customFormat="1" ht="15" x14ac:dyDescent="0.2">
      <c r="A27" s="83"/>
      <c r="B27" s="217"/>
      <c r="C27" s="237"/>
      <c r="D27" s="213"/>
      <c r="E27" s="215"/>
      <c r="F27" s="84" t="s">
        <v>28</v>
      </c>
      <c r="G27" s="85">
        <v>5</v>
      </c>
      <c r="H27" s="237"/>
      <c r="I27" s="87"/>
      <c r="J27" s="86"/>
    </row>
    <row r="28" spans="1:21" s="23" customFormat="1" ht="15" x14ac:dyDescent="0.2">
      <c r="A28" s="83"/>
      <c r="B28" s="217"/>
      <c r="C28" s="237"/>
      <c r="D28" s="213"/>
      <c r="E28" s="215"/>
      <c r="F28" s="84" t="s">
        <v>18</v>
      </c>
      <c r="G28" s="85">
        <v>1</v>
      </c>
      <c r="H28" s="238"/>
      <c r="I28" s="88"/>
      <c r="J28" s="86"/>
    </row>
    <row r="29" spans="1:21" s="23" customFormat="1" ht="15" x14ac:dyDescent="0.2">
      <c r="A29" s="89"/>
      <c r="B29" s="217"/>
      <c r="C29" s="90" t="s">
        <v>17</v>
      </c>
      <c r="D29" s="91" t="s">
        <v>89</v>
      </c>
      <c r="E29" s="92"/>
      <c r="F29" s="92" t="s">
        <v>20</v>
      </c>
      <c r="G29" s="93"/>
      <c r="H29" s="94"/>
      <c r="I29" s="95"/>
      <c r="J29" s="162"/>
    </row>
    <row r="30" spans="1:21" s="23" customFormat="1" ht="15" x14ac:dyDescent="0.2">
      <c r="A30" s="89"/>
      <c r="B30" s="217"/>
      <c r="C30" s="90" t="s">
        <v>18</v>
      </c>
      <c r="D30" s="88"/>
      <c r="E30" s="97"/>
      <c r="F30" s="97"/>
      <c r="G30" s="98"/>
      <c r="H30" s="99"/>
      <c r="I30" s="100"/>
      <c r="J30" s="162"/>
    </row>
    <row r="31" spans="1:21" s="23" customFormat="1" ht="18" x14ac:dyDescent="0.25">
      <c r="A31" s="106"/>
      <c r="B31" s="218"/>
      <c r="C31" s="107"/>
      <c r="D31" s="160">
        <v>9.6</v>
      </c>
      <c r="E31" s="201" t="s">
        <v>21</v>
      </c>
      <c r="F31" s="201">
        <v>5</v>
      </c>
      <c r="G31" s="201" t="s">
        <v>33</v>
      </c>
      <c r="H31" s="201">
        <v>100</v>
      </c>
      <c r="I31" s="201" t="s">
        <v>25</v>
      </c>
      <c r="J31" s="161">
        <f>D31*F31+H31</f>
        <v>148</v>
      </c>
    </row>
    <row r="32" spans="1:21" s="23" customFormat="1" ht="6" customHeight="1" x14ac:dyDescent="0.2">
      <c r="A32" s="22"/>
      <c r="G32" s="22" t="s">
        <v>37</v>
      </c>
    </row>
    <row r="33" spans="1:10" s="23" customFormat="1" ht="60" x14ac:dyDescent="0.2">
      <c r="A33" s="163">
        <v>4</v>
      </c>
      <c r="B33" s="164" t="s">
        <v>38</v>
      </c>
      <c r="C33" s="233" t="s">
        <v>39</v>
      </c>
      <c r="D33" s="235" t="s">
        <v>40</v>
      </c>
      <c r="E33" s="240" t="s">
        <v>19</v>
      </c>
      <c r="F33" s="164" t="s">
        <v>26</v>
      </c>
      <c r="G33" s="165"/>
      <c r="H33" s="164" t="s">
        <v>29</v>
      </c>
      <c r="I33" s="166">
        <v>1</v>
      </c>
      <c r="J33" s="167"/>
    </row>
    <row r="34" spans="1:10" s="23" customFormat="1" ht="15" x14ac:dyDescent="0.2">
      <c r="A34" s="168"/>
      <c r="B34" s="169"/>
      <c r="C34" s="234"/>
      <c r="D34" s="236"/>
      <c r="E34" s="241"/>
      <c r="F34" s="170" t="s">
        <v>27</v>
      </c>
      <c r="G34" s="171">
        <v>5</v>
      </c>
      <c r="H34" s="172"/>
      <c r="I34" s="173"/>
      <c r="J34" s="172"/>
    </row>
    <row r="35" spans="1:10" s="23" customFormat="1" ht="15" x14ac:dyDescent="0.2">
      <c r="A35" s="168"/>
      <c r="B35" s="169"/>
      <c r="C35" s="234"/>
      <c r="D35" s="236"/>
      <c r="E35" s="241"/>
      <c r="F35" s="170" t="s">
        <v>28</v>
      </c>
      <c r="G35" s="171">
        <v>5</v>
      </c>
      <c r="H35" s="234" t="s">
        <v>30</v>
      </c>
      <c r="I35" s="173">
        <v>0.8</v>
      </c>
      <c r="J35" s="172"/>
    </row>
    <row r="36" spans="1:10" s="23" customFormat="1" ht="15" x14ac:dyDescent="0.2">
      <c r="A36" s="168"/>
      <c r="B36" s="169"/>
      <c r="C36" s="234"/>
      <c r="D36" s="236"/>
      <c r="E36" s="241"/>
      <c r="F36" s="170" t="s">
        <v>18</v>
      </c>
      <c r="G36" s="171">
        <v>1</v>
      </c>
      <c r="H36" s="242"/>
      <c r="I36" s="174"/>
      <c r="J36" s="172"/>
    </row>
    <row r="37" spans="1:10" s="23" customFormat="1" ht="15" x14ac:dyDescent="0.2">
      <c r="A37" s="175"/>
      <c r="B37" s="169"/>
      <c r="C37" s="176" t="s">
        <v>17</v>
      </c>
      <c r="D37" s="177" t="s">
        <v>89</v>
      </c>
      <c r="E37" s="178"/>
      <c r="F37" s="178" t="s">
        <v>20</v>
      </c>
      <c r="G37" s="179"/>
      <c r="H37" s="180" t="s">
        <v>20</v>
      </c>
      <c r="I37" s="181"/>
      <c r="J37" s="182"/>
    </row>
    <row r="38" spans="1:10" s="23" customFormat="1" ht="15" x14ac:dyDescent="0.2">
      <c r="A38" s="175"/>
      <c r="B38" s="169"/>
      <c r="C38" s="176" t="s">
        <v>18</v>
      </c>
      <c r="D38" s="174"/>
      <c r="E38" s="183"/>
      <c r="F38" s="183"/>
      <c r="G38" s="184"/>
      <c r="H38" s="185"/>
      <c r="I38" s="186"/>
      <c r="J38" s="182"/>
    </row>
    <row r="39" spans="1:10" s="23" customFormat="1" ht="26.25" x14ac:dyDescent="0.4">
      <c r="A39" s="187"/>
      <c r="B39" s="188"/>
      <c r="C39" s="189"/>
      <c r="D39" s="190" t="s">
        <v>22</v>
      </c>
      <c r="E39" s="191" t="s">
        <v>21</v>
      </c>
      <c r="F39" s="191" t="s">
        <v>23</v>
      </c>
      <c r="G39" s="192" t="s">
        <v>21</v>
      </c>
      <c r="H39" s="192" t="s">
        <v>24</v>
      </c>
      <c r="I39" s="192" t="s">
        <v>25</v>
      </c>
      <c r="J39" s="193" t="s">
        <v>94</v>
      </c>
    </row>
    <row r="40" spans="1:10" s="23" customFormat="1" ht="6" customHeight="1" x14ac:dyDescent="0.2">
      <c r="A40" s="194"/>
      <c r="B40" s="195"/>
      <c r="C40" s="195"/>
      <c r="D40" s="195"/>
      <c r="E40" s="195"/>
      <c r="F40" s="195"/>
      <c r="G40" s="194"/>
      <c r="H40" s="195"/>
      <c r="I40" s="195"/>
      <c r="J40" s="195"/>
    </row>
    <row r="41" spans="1:10" s="23" customFormat="1" ht="15" x14ac:dyDescent="0.2">
      <c r="A41" s="163">
        <v>5</v>
      </c>
      <c r="B41" s="233" t="s">
        <v>44</v>
      </c>
      <c r="C41" s="164"/>
      <c r="D41" s="196"/>
      <c r="E41" s="197"/>
      <c r="F41" s="164"/>
      <c r="G41" s="165"/>
      <c r="H41" s="164"/>
      <c r="I41" s="166"/>
      <c r="J41" s="167"/>
    </row>
    <row r="42" spans="1:10" s="23" customFormat="1" ht="15" x14ac:dyDescent="0.2">
      <c r="A42" s="168"/>
      <c r="B42" s="243"/>
      <c r="C42" s="176" t="s">
        <v>17</v>
      </c>
      <c r="D42" s="198"/>
      <c r="E42" s="199"/>
      <c r="F42" s="170"/>
      <c r="G42" s="171"/>
      <c r="H42" s="170"/>
      <c r="I42" s="173"/>
      <c r="J42" s="172"/>
    </row>
    <row r="43" spans="1:10" s="23" customFormat="1" ht="15" x14ac:dyDescent="0.2">
      <c r="A43" s="168"/>
      <c r="B43" s="243"/>
      <c r="C43" s="176" t="s">
        <v>18</v>
      </c>
      <c r="D43" s="198"/>
      <c r="E43" s="199"/>
      <c r="F43" s="170"/>
      <c r="G43" s="171"/>
      <c r="H43" s="170"/>
      <c r="I43" s="173"/>
      <c r="J43" s="172"/>
    </row>
    <row r="44" spans="1:10" s="23" customFormat="1" ht="15" x14ac:dyDescent="0.2">
      <c r="A44" s="168"/>
      <c r="B44" s="243"/>
      <c r="C44" s="170"/>
      <c r="D44" s="198"/>
      <c r="E44" s="199"/>
      <c r="F44" s="170"/>
      <c r="G44" s="171"/>
      <c r="H44" s="170"/>
      <c r="I44" s="174"/>
      <c r="J44" s="172"/>
    </row>
    <row r="45" spans="1:10" s="23" customFormat="1" ht="15" x14ac:dyDescent="0.2">
      <c r="A45" s="175"/>
      <c r="B45" s="243"/>
      <c r="C45" s="176"/>
      <c r="D45" s="177"/>
      <c r="E45" s="178"/>
      <c r="F45" s="178"/>
      <c r="G45" s="179"/>
      <c r="H45" s="180"/>
      <c r="I45" s="181"/>
      <c r="J45" s="182"/>
    </row>
    <row r="46" spans="1:10" s="23" customFormat="1" ht="18" x14ac:dyDescent="0.25">
      <c r="A46" s="187"/>
      <c r="B46" s="244"/>
      <c r="C46" s="189"/>
      <c r="D46" s="190"/>
      <c r="E46" s="191"/>
      <c r="F46" s="191"/>
      <c r="G46" s="192"/>
      <c r="H46" s="192" t="s">
        <v>24</v>
      </c>
      <c r="I46" s="192" t="s">
        <v>25</v>
      </c>
      <c r="J46" s="200"/>
    </row>
    <row r="47" spans="1:10" s="23" customFormat="1" ht="6" customHeight="1" x14ac:dyDescent="0.2">
      <c r="A47" s="194"/>
      <c r="B47" s="195" t="s">
        <v>45</v>
      </c>
      <c r="C47" s="195"/>
      <c r="D47" s="195"/>
      <c r="E47" s="195"/>
      <c r="F47" s="195"/>
      <c r="G47" s="194"/>
      <c r="H47" s="195"/>
      <c r="I47" s="195"/>
      <c r="J47" s="195"/>
    </row>
    <row r="48" spans="1:10" s="23" customFormat="1" ht="15" x14ac:dyDescent="0.2">
      <c r="A48" s="163">
        <v>6</v>
      </c>
      <c r="B48" s="233" t="s">
        <v>42</v>
      </c>
      <c r="C48" s="233" t="s">
        <v>43</v>
      </c>
      <c r="D48" s="235" t="s">
        <v>121</v>
      </c>
      <c r="E48" s="231"/>
      <c r="F48" s="164"/>
      <c r="G48" s="165"/>
      <c r="H48" s="164"/>
      <c r="I48" s="166"/>
      <c r="J48" s="167"/>
    </row>
    <row r="49" spans="1:10" s="23" customFormat="1" ht="15" x14ac:dyDescent="0.2">
      <c r="A49" s="168"/>
      <c r="B49" s="245"/>
      <c r="C49" s="234"/>
      <c r="D49" s="236"/>
      <c r="E49" s="232"/>
      <c r="F49" s="170"/>
      <c r="G49" s="171"/>
      <c r="H49" s="170"/>
      <c r="I49" s="173"/>
      <c r="J49" s="172"/>
    </row>
    <row r="50" spans="1:10" s="23" customFormat="1" ht="15" x14ac:dyDescent="0.2">
      <c r="A50" s="168"/>
      <c r="B50" s="245"/>
      <c r="C50" s="234"/>
      <c r="D50" s="236"/>
      <c r="E50" s="232"/>
      <c r="F50" s="170"/>
      <c r="G50" s="171"/>
      <c r="H50" s="170"/>
      <c r="I50" s="173"/>
      <c r="J50" s="172"/>
    </row>
    <row r="51" spans="1:10" s="23" customFormat="1" ht="15" x14ac:dyDescent="0.2">
      <c r="A51" s="168"/>
      <c r="B51" s="245"/>
      <c r="C51" s="234"/>
      <c r="D51" s="236"/>
      <c r="E51" s="232"/>
      <c r="F51" s="170"/>
      <c r="G51" s="171"/>
      <c r="H51" s="170"/>
      <c r="I51" s="174"/>
      <c r="J51" s="172"/>
    </row>
    <row r="52" spans="1:10" s="23" customFormat="1" ht="15" x14ac:dyDescent="0.2">
      <c r="A52" s="175"/>
      <c r="B52" s="245"/>
      <c r="C52" s="176" t="s">
        <v>17</v>
      </c>
      <c r="D52" s="177" t="s">
        <v>89</v>
      </c>
      <c r="E52" s="178"/>
      <c r="F52" s="178"/>
      <c r="G52" s="179"/>
      <c r="H52" s="180"/>
      <c r="I52" s="181"/>
      <c r="J52" s="182"/>
    </row>
    <row r="53" spans="1:10" s="23" customFormat="1" ht="15" x14ac:dyDescent="0.2">
      <c r="A53" s="175"/>
      <c r="B53" s="245"/>
      <c r="C53" s="176" t="s">
        <v>18</v>
      </c>
      <c r="D53" s="174"/>
      <c r="E53" s="183"/>
      <c r="F53" s="183"/>
      <c r="G53" s="184"/>
      <c r="H53" s="185"/>
      <c r="I53" s="186"/>
      <c r="J53" s="182"/>
    </row>
    <row r="54" spans="1:10" s="23" customFormat="1" ht="18" x14ac:dyDescent="0.25">
      <c r="A54" s="187"/>
      <c r="B54" s="246"/>
      <c r="C54" s="189"/>
      <c r="D54" s="190" t="s">
        <v>22</v>
      </c>
      <c r="E54" s="191"/>
      <c r="F54" s="191"/>
      <c r="G54" s="192"/>
      <c r="H54" s="192"/>
      <c r="I54" s="192" t="s">
        <v>25</v>
      </c>
      <c r="J54" s="200"/>
    </row>
    <row r="55" spans="1:10" x14ac:dyDescent="0.2">
      <c r="A55" s="9"/>
      <c r="B55" s="10"/>
      <c r="C55" s="10"/>
      <c r="D55" s="10"/>
      <c r="E55" s="10"/>
      <c r="F55" s="10"/>
      <c r="G55" s="9"/>
      <c r="H55" s="10"/>
      <c r="I55" s="10"/>
      <c r="J55" s="10"/>
    </row>
    <row r="56" spans="1:10" s="8" customFormat="1" x14ac:dyDescent="0.2">
      <c r="A56" s="3"/>
      <c r="B56" s="2" t="s">
        <v>95</v>
      </c>
      <c r="C56" s="2"/>
      <c r="D56" s="2"/>
      <c r="E56" s="2"/>
      <c r="F56" s="2"/>
      <c r="G56" s="3"/>
      <c r="H56" s="2"/>
      <c r="I56" s="2"/>
      <c r="J56" s="2"/>
    </row>
    <row r="57" spans="1:10" x14ac:dyDescent="0.2">
      <c r="A57" s="9"/>
      <c r="B57" s="10"/>
      <c r="C57" s="10"/>
      <c r="D57" s="10"/>
      <c r="E57" s="10"/>
      <c r="F57" s="10"/>
      <c r="G57" s="9"/>
      <c r="H57" s="10"/>
      <c r="I57" s="10"/>
      <c r="J57" s="10"/>
    </row>
  </sheetData>
  <mergeCells count="33">
    <mergeCell ref="B41:B46"/>
    <mergeCell ref="B25:B31"/>
    <mergeCell ref="B48:B54"/>
    <mergeCell ref="C48:C51"/>
    <mergeCell ref="D48:D51"/>
    <mergeCell ref="E48:E51"/>
    <mergeCell ref="C33:C36"/>
    <mergeCell ref="D33:D36"/>
    <mergeCell ref="H11:H12"/>
    <mergeCell ref="G3:J3"/>
    <mergeCell ref="E33:E36"/>
    <mergeCell ref="H19:H20"/>
    <mergeCell ref="C25:C28"/>
    <mergeCell ref="D25:D28"/>
    <mergeCell ref="E25:E28"/>
    <mergeCell ref="H27:H28"/>
    <mergeCell ref="C17:C20"/>
    <mergeCell ref="D17:D20"/>
    <mergeCell ref="H35:H36"/>
    <mergeCell ref="E17:E20"/>
    <mergeCell ref="C9:C12"/>
    <mergeCell ref="D9:D12"/>
    <mergeCell ref="E9:E12"/>
    <mergeCell ref="B9:B15"/>
    <mergeCell ref="B17:B23"/>
    <mergeCell ref="A1:J1"/>
    <mergeCell ref="D5:E5"/>
    <mergeCell ref="F6:G6"/>
    <mergeCell ref="H6:I6"/>
    <mergeCell ref="F5:I5"/>
    <mergeCell ref="D6:E6"/>
    <mergeCell ref="A3:B3"/>
    <mergeCell ref="C3:D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I25" sqref="I25"/>
    </sheetView>
  </sheetViews>
  <sheetFormatPr baseColWidth="10" defaultRowHeight="12.75" x14ac:dyDescent="0.2"/>
  <cols>
    <col min="1" max="1" width="11.42578125" style="26"/>
    <col min="2" max="2" width="19.140625" style="26" customWidth="1"/>
    <col min="3" max="3" width="29.28515625" style="25" customWidth="1"/>
    <col min="4" max="8" width="28.28515625" style="26" customWidth="1"/>
    <col min="9" max="9" width="28.28515625" style="25" customWidth="1"/>
    <col min="10" max="16384" width="11.42578125" style="26"/>
  </cols>
  <sheetData>
    <row r="1" spans="1:11" s="109" customFormat="1" ht="27" thickBot="1" x14ac:dyDescent="0.45">
      <c r="A1" s="247" t="s">
        <v>61</v>
      </c>
      <c r="B1" s="248"/>
      <c r="C1" s="248"/>
      <c r="D1" s="248"/>
      <c r="E1" s="248"/>
      <c r="F1" s="248"/>
      <c r="G1" s="248"/>
      <c r="H1" s="248"/>
      <c r="I1" s="249"/>
      <c r="J1" s="108"/>
      <c r="K1" s="108"/>
    </row>
    <row r="3" spans="1:11" s="112" customFormat="1" ht="31.5" x14ac:dyDescent="0.2">
      <c r="A3" s="110" t="s">
        <v>62</v>
      </c>
      <c r="B3" s="111" t="s">
        <v>63</v>
      </c>
      <c r="C3" s="110" t="s">
        <v>64</v>
      </c>
      <c r="D3" s="262" t="s">
        <v>100</v>
      </c>
      <c r="E3" s="263"/>
      <c r="F3" s="263"/>
      <c r="G3" s="263"/>
      <c r="H3" s="263"/>
      <c r="I3" s="264"/>
    </row>
    <row r="4" spans="1:11" s="30" customFormat="1" ht="18.75" x14ac:dyDescent="0.3">
      <c r="A4" s="113"/>
      <c r="B4" s="114"/>
      <c r="C4" s="115"/>
      <c r="D4" s="253" t="s">
        <v>65</v>
      </c>
      <c r="E4" s="254"/>
      <c r="F4" s="254"/>
      <c r="G4" s="255"/>
      <c r="H4" s="253" t="s">
        <v>66</v>
      </c>
      <c r="I4" s="255"/>
    </row>
    <row r="5" spans="1:11" s="31" customFormat="1" ht="18.75" x14ac:dyDescent="0.3">
      <c r="A5" s="116"/>
      <c r="B5" s="117"/>
      <c r="C5" s="118"/>
      <c r="D5" s="119">
        <v>1</v>
      </c>
      <c r="E5" s="120">
        <v>2</v>
      </c>
      <c r="F5" s="120">
        <v>3</v>
      </c>
      <c r="G5" s="120">
        <v>4</v>
      </c>
      <c r="H5" s="120">
        <v>5</v>
      </c>
      <c r="I5" s="120">
        <v>6</v>
      </c>
    </row>
    <row r="6" spans="1:11" s="125" customFormat="1" ht="78.75" x14ac:dyDescent="0.2">
      <c r="A6" s="121"/>
      <c r="B6" s="122"/>
      <c r="C6" s="123"/>
      <c r="D6" s="124" t="s">
        <v>86</v>
      </c>
      <c r="E6" s="124" t="s">
        <v>67</v>
      </c>
      <c r="F6" s="124" t="s">
        <v>68</v>
      </c>
      <c r="G6" s="124" t="s">
        <v>88</v>
      </c>
      <c r="H6" s="124" t="s">
        <v>69</v>
      </c>
      <c r="I6" s="124" t="s">
        <v>87</v>
      </c>
    </row>
    <row r="7" spans="1:11" ht="46.5" customHeight="1" x14ac:dyDescent="0.3">
      <c r="A7" s="126">
        <v>1</v>
      </c>
      <c r="B7" s="126">
        <v>4510</v>
      </c>
      <c r="C7" s="129" t="s">
        <v>92</v>
      </c>
      <c r="D7" s="127">
        <f>'4510'!J15</f>
        <v>212.8</v>
      </c>
      <c r="E7" s="127">
        <f>'4510'!J23</f>
        <v>1074</v>
      </c>
      <c r="F7" s="127">
        <f>'4510'!J31</f>
        <v>148</v>
      </c>
      <c r="G7" s="128"/>
      <c r="H7" s="128"/>
      <c r="I7" s="128"/>
    </row>
    <row r="9" spans="1:11" x14ac:dyDescent="0.2">
      <c r="A9" s="265" t="s">
        <v>70</v>
      </c>
      <c r="B9" s="266"/>
      <c r="C9" s="267"/>
      <c r="D9" s="127" t="s">
        <v>77</v>
      </c>
      <c r="E9" s="127" t="s">
        <v>78</v>
      </c>
      <c r="F9" s="127" t="s">
        <v>79</v>
      </c>
      <c r="G9" s="127" t="s">
        <v>80</v>
      </c>
      <c r="H9" s="127" t="s">
        <v>81</v>
      </c>
      <c r="I9" s="127" t="s">
        <v>83</v>
      </c>
    </row>
    <row r="10" spans="1:11" ht="21" customHeight="1" x14ac:dyDescent="0.2">
      <c r="A10" s="259" t="s">
        <v>71</v>
      </c>
      <c r="B10" s="260"/>
      <c r="C10" s="261"/>
      <c r="D10" s="48"/>
      <c r="E10" s="48"/>
      <c r="F10" s="48"/>
      <c r="G10" s="48"/>
      <c r="H10" s="48"/>
      <c r="I10" s="48"/>
    </row>
    <row r="11" spans="1:11" ht="24.75" customHeight="1" x14ac:dyDescent="0.2">
      <c r="A11" s="259" t="s">
        <v>73</v>
      </c>
      <c r="B11" s="260"/>
      <c r="C11" s="261"/>
      <c r="D11" s="50">
        <f>D7</f>
        <v>212.8</v>
      </c>
      <c r="E11" s="50">
        <f>E7</f>
        <v>1074</v>
      </c>
      <c r="F11" s="50">
        <f>F7</f>
        <v>148</v>
      </c>
      <c r="G11" s="50">
        <v>0</v>
      </c>
      <c r="H11" s="50">
        <f>H7</f>
        <v>0</v>
      </c>
      <c r="I11" s="50">
        <f>I7</f>
        <v>0</v>
      </c>
    </row>
    <row r="12" spans="1:11" ht="23.25" customHeight="1" x14ac:dyDescent="0.2">
      <c r="A12" s="250" t="s">
        <v>72</v>
      </c>
      <c r="B12" s="251"/>
      <c r="C12" s="252"/>
      <c r="D12" s="268" t="s">
        <v>82</v>
      </c>
      <c r="E12" s="269"/>
      <c r="F12" s="269"/>
      <c r="G12" s="270"/>
      <c r="H12" s="127" t="s">
        <v>84</v>
      </c>
      <c r="I12" s="127" t="s">
        <v>85</v>
      </c>
    </row>
    <row r="13" spans="1:11" s="133" customFormat="1" ht="11.25" x14ac:dyDescent="0.2">
      <c r="A13" s="256" t="s">
        <v>74</v>
      </c>
      <c r="B13" s="257"/>
      <c r="C13" s="258"/>
      <c r="D13" s="130"/>
      <c r="E13" s="131"/>
      <c r="F13" s="131"/>
      <c r="G13" s="131"/>
      <c r="H13" s="131"/>
      <c r="I13" s="132"/>
    </row>
    <row r="14" spans="1:11" s="133" customFormat="1" ht="11.25" x14ac:dyDescent="0.2">
      <c r="A14" s="259" t="s">
        <v>75</v>
      </c>
      <c r="B14" s="260"/>
      <c r="C14" s="261"/>
      <c r="D14" s="134"/>
      <c r="E14" s="135"/>
      <c r="F14" s="136"/>
      <c r="G14" s="136"/>
      <c r="H14" s="137"/>
      <c r="I14" s="138"/>
    </row>
    <row r="15" spans="1:11" s="137" customFormat="1" ht="15.75" x14ac:dyDescent="0.25">
      <c r="A15" s="139"/>
      <c r="B15" s="140"/>
      <c r="C15" s="141"/>
      <c r="D15" s="134"/>
      <c r="E15" s="142"/>
      <c r="F15" s="136">
        <f>E11</f>
        <v>1074</v>
      </c>
      <c r="G15" s="135" t="s">
        <v>33</v>
      </c>
      <c r="H15" s="137">
        <f>H11</f>
        <v>0</v>
      </c>
      <c r="I15" s="138">
        <f>I11</f>
        <v>0</v>
      </c>
    </row>
    <row r="16" spans="1:11" s="149" customFormat="1" ht="11.25" x14ac:dyDescent="0.2">
      <c r="A16" s="143"/>
      <c r="B16" s="144"/>
      <c r="C16" s="145"/>
      <c r="D16" s="146"/>
      <c r="E16" s="147"/>
      <c r="F16" s="148"/>
      <c r="G16" s="148"/>
      <c r="I16" s="147"/>
    </row>
    <row r="17" spans="1:9" s="133" customFormat="1" ht="11.25" x14ac:dyDescent="0.2">
      <c r="A17" s="256" t="s">
        <v>93</v>
      </c>
      <c r="B17" s="257"/>
      <c r="C17" s="258"/>
      <c r="D17" s="150"/>
      <c r="E17" s="151"/>
      <c r="F17" s="151"/>
      <c r="G17" s="151"/>
      <c r="H17" s="151"/>
      <c r="I17" s="152"/>
    </row>
    <row r="18" spans="1:9" s="133" customFormat="1" ht="24.75" customHeight="1" x14ac:dyDescent="0.25">
      <c r="A18" s="250" t="s">
        <v>76</v>
      </c>
      <c r="B18" s="251"/>
      <c r="C18" s="252"/>
      <c r="D18" s="153"/>
      <c r="E18" s="154"/>
      <c r="F18" s="155"/>
      <c r="G18" s="156">
        <f>F15+H15+I15</f>
        <v>1074</v>
      </c>
      <c r="H18" s="155"/>
      <c r="I18" s="157"/>
    </row>
  </sheetData>
  <mergeCells count="13">
    <mergeCell ref="A1:I1"/>
    <mergeCell ref="A18:C18"/>
    <mergeCell ref="D4:G4"/>
    <mergeCell ref="H4:I4"/>
    <mergeCell ref="A13:C13"/>
    <mergeCell ref="A14:C14"/>
    <mergeCell ref="A17:C17"/>
    <mergeCell ref="A10:C10"/>
    <mergeCell ref="A11:C11"/>
    <mergeCell ref="A12:C12"/>
    <mergeCell ref="D3:I3"/>
    <mergeCell ref="A9:C9"/>
    <mergeCell ref="D12:G12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Fiche 1</vt:lpstr>
      <vt:lpstr>4510</vt:lpstr>
      <vt:lpstr>Bilan</vt:lpstr>
      <vt:lpstr>'4510'!Zone_d_impression</vt:lpstr>
      <vt:lpstr>Bilan!Zone_d_impression</vt:lpstr>
      <vt:lpstr>'Fiche 1'!Zone_d_impression</vt:lpstr>
    </vt:vector>
  </TitlesOfParts>
  <Company>Cabinet Conseil Murat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</dc:creator>
  <cp:lastModifiedBy>Fabien NEX</cp:lastModifiedBy>
  <cp:lastPrinted>2016-11-17T15:42:56Z</cp:lastPrinted>
  <dcterms:created xsi:type="dcterms:W3CDTF">2002-07-18T13:54:04Z</dcterms:created>
  <dcterms:modified xsi:type="dcterms:W3CDTF">2016-11-17T15:44:43Z</dcterms:modified>
</cp:coreProperties>
</file>