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DSID RÉNOV" sheetId="1" r:id="rId1"/>
  </sheets>
  <externalReferences>
    <externalReference r:id="rId2"/>
  </externalReferences>
  <definedNames>
    <definedName name="__xlfn_AGGREGATE">NA()</definedName>
    <definedName name="_xlnm._FilterDatabase" localSheetId="0" hidden="1">'DSID RÉNOV'!$A$3:$AA$7</definedName>
  </definedNames>
  <calcPr calcId="145621"/>
</workbook>
</file>

<file path=xl/calcChain.xml><?xml version="1.0" encoding="utf-8"?>
<calcChain xmlns="http://schemas.openxmlformats.org/spreadsheetml/2006/main">
  <c r="S1" i="1" l="1"/>
  <c r="J6" i="1"/>
  <c r="K6" i="1"/>
  <c r="M6" i="1"/>
  <c r="X6" i="1"/>
  <c r="A7" i="1"/>
  <c r="H7" i="1"/>
  <c r="I7" i="1"/>
  <c r="L7" i="1"/>
  <c r="AG7" i="1"/>
  <c r="AH7" i="1"/>
  <c r="M8" i="1"/>
  <c r="P6" i="1" l="1"/>
  <c r="S6" i="1"/>
  <c r="T6" i="1" s="1"/>
  <c r="N7" i="1"/>
  <c r="O6" i="1"/>
  <c r="Y6" i="1" s="1"/>
  <c r="AI6" i="1" l="1"/>
  <c r="P7" i="1"/>
</calcChain>
</file>

<file path=xl/sharedStrings.xml><?xml version="1.0" encoding="utf-8"?>
<sst xmlns="http://schemas.openxmlformats.org/spreadsheetml/2006/main" count="94" uniqueCount="57">
  <si>
    <t>MATURITÉ FIN ET ADM DU PROJET</t>
  </si>
  <si>
    <t>Situation convention P(proposée) R(retour) S(signée)</t>
  </si>
  <si>
    <t>OBS  COMITÉ SÉL</t>
  </si>
  <si>
    <t>Sél</t>
  </si>
  <si>
    <t>ARR</t>
  </si>
  <si>
    <t>Opération</t>
  </si>
  <si>
    <t>Thématique prioritaire</t>
  </si>
  <si>
    <t>désignation</t>
  </si>
  <si>
    <t>Projet s'inscrivant dans le cadre d'une démarche contractuelle</t>
  </si>
  <si>
    <t>Maître d'ouvrage</t>
  </si>
  <si>
    <t>Cout total HT</t>
  </si>
  <si>
    <t>Subvention demandée par le bénéficiaire</t>
  </si>
  <si>
    <t>Tx Subv demandé</t>
  </si>
  <si>
    <t>PART M.O. avant prop SGAR</t>
  </si>
  <si>
    <t>Subv proposée
SP Arr</t>
  </si>
  <si>
    <t>Subv engagée</t>
  </si>
  <si>
    <t>EJ N°</t>
  </si>
  <si>
    <t>PART M.O. après prop SGAR</t>
  </si>
  <si>
    <t>taux</t>
  </si>
  <si>
    <r>
      <rPr>
        <b/>
        <sz val="18"/>
        <rFont val="Times New Roman"/>
        <family val="1"/>
      </rPr>
      <t xml:space="preserve">Autres financements </t>
    </r>
    <r>
      <rPr>
        <b/>
        <i/>
        <sz val="18"/>
        <color indexed="10"/>
        <rFont val="Times New Roman"/>
        <family val="1"/>
      </rPr>
      <t>(préciser origine et validation)</t>
    </r>
  </si>
  <si>
    <t>TAUX</t>
  </si>
  <si>
    <t>Tot Cofin Publics</t>
  </si>
  <si>
    <t>Calendrier
prévisionnel</t>
  </si>
  <si>
    <t>MISE EN SERVICE</t>
  </si>
  <si>
    <t>Échéancier prévisionnel de versement de la subvention</t>
  </si>
  <si>
    <t xml:space="preserve">EJ </t>
  </si>
  <si>
    <t>Avance</t>
  </si>
  <si>
    <t>date vérifiée de réception</t>
  </si>
  <si>
    <t>date limite pour AR</t>
  </si>
  <si>
    <t>Degré d'avancement</t>
  </si>
  <si>
    <t>OBSERVATIONS SUITE A ÉCHANGES AVEC LES S/P</t>
  </si>
  <si>
    <t>ÉTAT</t>
  </si>
  <si>
    <t>Date</t>
  </si>
  <si>
    <t>Contrats dev territoires ruraux</t>
  </si>
  <si>
    <t>autre démarche contractuelle</t>
  </si>
  <si>
    <t>Montant</t>
  </si>
  <si>
    <t>Taux</t>
  </si>
  <si>
    <t>en 2021</t>
  </si>
  <si>
    <t>N°</t>
  </si>
  <si>
    <t>Notif le</t>
  </si>
  <si>
    <t>Val</t>
  </si>
  <si>
    <t>Origine</t>
  </si>
  <si>
    <t>Début</t>
  </si>
  <si>
    <t>Fin</t>
  </si>
  <si>
    <t xml:space="preserve">avance 
</t>
  </si>
  <si>
    <t>Ac 1</t>
  </si>
  <si>
    <t>Ac 2</t>
  </si>
  <si>
    <t>solde</t>
  </si>
  <si>
    <t>Maîtrise
foncière</t>
  </si>
  <si>
    <t>Aut. règ.
ou PC</t>
  </si>
  <si>
    <t>DCE ou
Est. officielle</t>
  </si>
  <si>
    <t>TOTAL</t>
  </si>
  <si>
    <t>CD</t>
  </si>
  <si>
    <t>DSID 2021 RÉNOV THERMIQUE bâti du département  / La Réunion</t>
  </si>
  <si>
    <t>DOTATION DE SOUTIEN A L'INVESTISSEMENT DES DÉPARTEMENTS -DSID 2022 
Projet(s) subventionné(s)</t>
  </si>
  <si>
    <t>Amélioration des conditions d'accueil des services du Département situés au TAS (territoire d'action sociale) Est de Saint-Benoit</t>
  </si>
  <si>
    <t xml:space="preserve">Subvention attribuée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</si>
</sst>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€_-;\-* #,##0.00\ _€_-;_-* \-??\ _€_-;_-@_-"/>
    <numFmt numFmtId="165" formatCode="#,##0.00&quot;    &quot;;#,##0.00&quot;    &quot;;\-#&quot;    &quot;;@\ "/>
    <numFmt numFmtId="166" formatCode="\ #,##0.00&quot;   &quot;;\-#,##0.00&quot;   &quot;;\-00&quot;   &quot;;@\ "/>
    <numFmt numFmtId="167" formatCode="#,##0.00\ [$€-40C];[Red]\-#,##0.00\ [$€-40C]"/>
    <numFmt numFmtId="168" formatCode="0.0%"/>
    <numFmt numFmtId="169" formatCode="dd/mm/yy;@"/>
    <numFmt numFmtId="170" formatCode="d\ mmmm\ yyyy"/>
    <numFmt numFmtId="171" formatCode="d\-mmm;@"/>
    <numFmt numFmtId="172" formatCode="0\ %"/>
    <numFmt numFmtId="173" formatCode="mmm\-yy;@"/>
    <numFmt numFmtId="174" formatCode="d/m/yy;@"/>
    <numFmt numFmtId="175" formatCode="0.00\ %"/>
  </numFmts>
  <fonts count="26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6"/>
      <color indexed="8"/>
      <name val="Verdana"/>
      <family val="2"/>
    </font>
    <font>
      <sz val="18"/>
      <color indexed="8"/>
      <name val="Verdana"/>
      <family val="2"/>
    </font>
    <font>
      <b/>
      <sz val="24"/>
      <color indexed="8"/>
      <name val="Verdana"/>
      <family val="2"/>
    </font>
    <font>
      <sz val="24"/>
      <color indexed="8"/>
      <name val="Verdana"/>
      <family val="2"/>
    </font>
    <font>
      <b/>
      <sz val="18"/>
      <color indexed="60"/>
      <name val="Times New Roman"/>
      <family val="1"/>
    </font>
    <font>
      <sz val="20"/>
      <color indexed="8"/>
      <name val="Verdana"/>
      <family val="2"/>
    </font>
    <font>
      <b/>
      <sz val="16"/>
      <color indexed="8"/>
      <name val="Verdana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name val="Verdana"/>
      <family val="2"/>
    </font>
    <font>
      <b/>
      <sz val="18"/>
      <name val="Verdana"/>
      <family val="2"/>
    </font>
    <font>
      <sz val="18"/>
      <color indexed="53"/>
      <name val="Verdana"/>
      <family val="2"/>
    </font>
    <font>
      <i/>
      <sz val="14"/>
      <color indexed="23"/>
      <name val="Vani"/>
      <family val="2"/>
    </font>
    <font>
      <sz val="16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b/>
      <sz val="20"/>
      <name val="Verdana"/>
      <family val="2"/>
    </font>
    <font>
      <sz val="2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 tint="-4.9989318521683403E-2"/>
        <bgColor indexed="26"/>
      </patternFill>
    </fill>
  </fills>
  <borders count="4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3" borderId="0"/>
    <xf numFmtId="0" fontId="23" fillId="2" borderId="0"/>
    <xf numFmtId="0" fontId="23" fillId="3" borderId="0"/>
    <xf numFmtId="0" fontId="20" fillId="0" borderId="0" applyNumberFormat="0" applyFill="0" applyBorder="0" applyAlignment="0" applyProtection="0"/>
    <xf numFmtId="0" fontId="1" fillId="0" borderId="0">
      <alignment horizontal="center"/>
    </xf>
    <xf numFmtId="0" fontId="1" fillId="0" borderId="0">
      <alignment horizontal="center" textRotation="90"/>
    </xf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5" fontId="23" fillId="0" borderId="0"/>
    <xf numFmtId="166" fontId="23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4" fillId="0" borderId="0"/>
    <xf numFmtId="167" fontId="4" fillId="0" borderId="0"/>
    <xf numFmtId="0" fontId="5" fillId="0" borderId="0"/>
    <xf numFmtId="0" fontId="23" fillId="0" borderId="0"/>
  </cellStyleXfs>
  <cellXfs count="14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/>
    <xf numFmtId="4" fontId="6" fillId="0" borderId="0" xfId="0" applyNumberFormat="1" applyFont="1"/>
    <xf numFmtId="4" fontId="6" fillId="0" borderId="0" xfId="0" applyNumberFormat="1" applyFont="1" applyAlignment="1"/>
    <xf numFmtId="0" fontId="6" fillId="4" borderId="0" xfId="0" applyFont="1" applyFill="1" applyAlignment="1">
      <alignment textRotation="255"/>
    </xf>
    <xf numFmtId="0" fontId="6" fillId="4" borderId="0" xfId="0" applyFont="1" applyFill="1"/>
    <xf numFmtId="168" fontId="6" fillId="4" borderId="0" xfId="0" applyNumberFormat="1" applyFont="1" applyFill="1" applyAlignment="1"/>
    <xf numFmtId="0" fontId="6" fillId="0" borderId="0" xfId="0" applyNumberFormat="1" applyFont="1"/>
    <xf numFmtId="169" fontId="6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171" fontId="6" fillId="6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textRotation="255" wrapText="1"/>
    </xf>
    <xf numFmtId="169" fontId="8" fillId="0" borderId="5" xfId="0" applyNumberFormat="1" applyFont="1" applyBorder="1" applyAlignment="1">
      <alignment horizontal="center" vertical="center" wrapText="1"/>
    </xf>
    <xf numFmtId="170" fontId="13" fillId="7" borderId="0" xfId="16" applyNumberFormat="1" applyFont="1" applyFill="1" applyBorder="1" applyAlignment="1">
      <alignment horizontal="center" vertical="center" textRotation="90" wrapText="1" shrinkToFit="1"/>
    </xf>
    <xf numFmtId="0" fontId="16" fillId="0" borderId="0" xfId="0" applyFont="1"/>
    <xf numFmtId="170" fontId="13" fillId="8" borderId="9" xfId="16" applyNumberFormat="1" applyFont="1" applyFill="1" applyBorder="1" applyAlignment="1">
      <alignment horizontal="center" vertical="center" wrapText="1" shrinkToFit="1"/>
    </xf>
    <xf numFmtId="170" fontId="13" fillId="8" borderId="10" xfId="16" applyNumberFormat="1" applyFont="1" applyFill="1" applyBorder="1" applyAlignment="1">
      <alignment horizontal="center" vertical="center" wrapText="1" shrinkToFit="1"/>
    </xf>
    <xf numFmtId="170" fontId="13" fillId="8" borderId="11" xfId="16" applyNumberFormat="1" applyFont="1" applyFill="1" applyBorder="1" applyAlignment="1">
      <alignment vertical="center" wrapText="1" shrinkToFit="1"/>
    </xf>
    <xf numFmtId="170" fontId="13" fillId="8" borderId="6" xfId="16" applyNumberFormat="1" applyFont="1" applyFill="1" applyBorder="1" applyAlignment="1">
      <alignment textRotation="90" wrapText="1" shrinkToFit="1"/>
    </xf>
    <xf numFmtId="170" fontId="13" fillId="8" borderId="6" xfId="16" applyNumberFormat="1" applyFont="1" applyFill="1" applyBorder="1" applyAlignment="1">
      <alignment vertical="center" wrapText="1" shrinkToFit="1"/>
    </xf>
    <xf numFmtId="170" fontId="13" fillId="8" borderId="6" xfId="16" applyNumberFormat="1" applyFont="1" applyFill="1" applyBorder="1" applyAlignment="1">
      <alignment horizontal="center" vertical="center" shrinkToFit="1"/>
    </xf>
    <xf numFmtId="170" fontId="13" fillId="8" borderId="6" xfId="16" applyNumberFormat="1" applyFont="1" applyFill="1" applyBorder="1" applyAlignment="1">
      <alignment vertical="center" textRotation="180" wrapText="1" shrinkToFit="1"/>
    </xf>
    <xf numFmtId="170" fontId="13" fillId="8" borderId="6" xfId="16" applyNumberFormat="1" applyFont="1" applyFill="1" applyBorder="1" applyAlignment="1">
      <alignment vertical="center" textRotation="180" shrinkToFit="1"/>
    </xf>
    <xf numFmtId="0" fontId="13" fillId="8" borderId="7" xfId="16" applyNumberFormat="1" applyFont="1" applyFill="1" applyBorder="1" applyAlignment="1">
      <alignment vertical="center" wrapText="1" shrinkToFit="1"/>
    </xf>
    <xf numFmtId="169" fontId="13" fillId="8" borderId="7" xfId="16" applyNumberFormat="1" applyFont="1" applyFill="1" applyBorder="1" applyAlignment="1">
      <alignment horizontal="center" vertical="center" wrapText="1" shrinkToFit="1"/>
    </xf>
    <xf numFmtId="169" fontId="14" fillId="8" borderId="12" xfId="16" applyNumberFormat="1" applyFont="1" applyFill="1" applyBorder="1" applyAlignment="1">
      <alignment horizontal="center" vertical="center" wrapText="1" shrinkToFit="1"/>
    </xf>
    <xf numFmtId="169" fontId="14" fillId="8" borderId="7" xfId="16" applyNumberFormat="1" applyFont="1" applyFill="1" applyBorder="1" applyAlignment="1">
      <alignment horizontal="center" vertical="center" wrapText="1" shrinkToFit="1"/>
    </xf>
    <xf numFmtId="0" fontId="18" fillId="5" borderId="13" xfId="16" applyNumberFormat="1" applyFont="1" applyFill="1" applyBorder="1" applyAlignment="1">
      <alignment horizontal="center" vertical="center" shrinkToFit="1"/>
    </xf>
    <xf numFmtId="169" fontId="18" fillId="5" borderId="13" xfId="16" applyNumberFormat="1" applyFont="1" applyFill="1" applyBorder="1" applyAlignment="1">
      <alignment horizontal="center" vertical="center" shrinkToFit="1"/>
    </xf>
    <xf numFmtId="4" fontId="17" fillId="0" borderId="13" xfId="16" applyNumberFormat="1" applyFont="1" applyBorder="1" applyAlignment="1">
      <alignment horizontal="center" vertical="center" shrinkToFit="1"/>
    </xf>
    <xf numFmtId="172" fontId="17" fillId="0" borderId="13" xfId="16" applyNumberFormat="1" applyFont="1" applyBorder="1" applyAlignment="1">
      <alignment horizontal="center" vertical="center" shrinkToFit="1"/>
    </xf>
    <xf numFmtId="4" fontId="17" fillId="4" borderId="13" xfId="16" applyNumberFormat="1" applyFont="1" applyFill="1" applyBorder="1" applyAlignment="1">
      <alignment horizontal="center" vertical="center" shrinkToFit="1"/>
    </xf>
    <xf numFmtId="4" fontId="17" fillId="4" borderId="13" xfId="16" applyNumberFormat="1" applyFont="1" applyFill="1" applyBorder="1" applyAlignment="1">
      <alignment horizontal="center" vertical="center" wrapText="1" shrinkToFit="1"/>
    </xf>
    <xf numFmtId="172" fontId="17" fillId="4" borderId="13" xfId="16" applyNumberFormat="1" applyFont="1" applyFill="1" applyBorder="1" applyAlignment="1">
      <alignment horizontal="center" vertical="center" shrinkToFit="1"/>
    </xf>
    <xf numFmtId="173" fontId="7" fillId="0" borderId="13" xfId="16" applyNumberFormat="1" applyFont="1" applyFill="1" applyBorder="1" applyAlignment="1" applyProtection="1">
      <alignment horizontal="center" vertical="center" textRotation="180" wrapText="1" shrinkToFit="1"/>
    </xf>
    <xf numFmtId="173" fontId="17" fillId="0" borderId="13" xfId="16" applyNumberFormat="1" applyFont="1" applyBorder="1" applyAlignment="1">
      <alignment horizontal="center" vertical="center" textRotation="180" wrapText="1" shrinkToFit="1"/>
    </xf>
    <xf numFmtId="173" fontId="17" fillId="0" borderId="13" xfId="16" applyNumberFormat="1" applyFont="1" applyBorder="1" applyAlignment="1">
      <alignment horizontal="center" vertical="center" wrapText="1" shrinkToFit="1"/>
    </xf>
    <xf numFmtId="0" fontId="17" fillId="0" borderId="13" xfId="16" applyNumberFormat="1" applyFont="1" applyBorder="1" applyAlignment="1">
      <alignment horizontal="center" vertical="center" wrapText="1" shrinkToFit="1"/>
    </xf>
    <xf numFmtId="169" fontId="17" fillId="0" borderId="13" xfId="16" applyNumberFormat="1" applyFont="1" applyBorder="1" applyAlignment="1">
      <alignment horizontal="center" vertical="center" wrapText="1" shrinkToFit="1"/>
    </xf>
    <xf numFmtId="4" fontId="17" fillId="0" borderId="13" xfId="16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 shrinkToFit="1"/>
    </xf>
    <xf numFmtId="169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174" fontId="7" fillId="8" borderId="13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6" fillId="0" borderId="0" xfId="0" applyNumberFormat="1" applyFont="1" applyAlignment="1">
      <alignment vertical="center" shrinkToFit="1"/>
    </xf>
    <xf numFmtId="4" fontId="18" fillId="0" borderId="12" xfId="16" applyNumberFormat="1" applyFont="1" applyFill="1" applyBorder="1" applyAlignment="1">
      <alignment horizontal="center" vertical="center" shrinkToFit="1"/>
    </xf>
    <xf numFmtId="4" fontId="22" fillId="0" borderId="7" xfId="16" applyNumberFormat="1" applyFont="1" applyFill="1" applyBorder="1" applyAlignment="1">
      <alignment horizontal="center" vertical="center" shrinkToFit="1"/>
    </xf>
    <xf numFmtId="4" fontId="18" fillId="0" borderId="7" xfId="16" applyNumberFormat="1" applyFont="1" applyFill="1" applyBorder="1" applyAlignment="1">
      <alignment horizontal="center" vertical="center" shrinkToFit="1"/>
    </xf>
    <xf numFmtId="4" fontId="17" fillId="0" borderId="7" xfId="12" applyNumberFormat="1" applyFont="1" applyFill="1" applyBorder="1" applyAlignment="1" applyProtection="1">
      <alignment horizontal="center" vertical="center" shrinkToFit="1"/>
    </xf>
    <xf numFmtId="168" fontId="18" fillId="0" borderId="8" xfId="16" applyNumberFormat="1" applyFont="1" applyFill="1" applyBorder="1" applyAlignment="1">
      <alignment horizontal="center" vertical="center" shrinkToFit="1"/>
    </xf>
    <xf numFmtId="4" fontId="17" fillId="11" borderId="7" xfId="12" applyNumberFormat="1" applyFont="1" applyFill="1" applyBorder="1" applyAlignment="1" applyProtection="1">
      <alignment horizontal="center" vertical="center" shrinkToFit="1"/>
    </xf>
    <xf numFmtId="4" fontId="18" fillId="11" borderId="0" xfId="16" applyNumberFormat="1" applyFont="1" applyFill="1" applyBorder="1" applyAlignment="1">
      <alignment horizontal="center" vertical="center" shrinkToFit="1"/>
    </xf>
    <xf numFmtId="4" fontId="17" fillId="5" borderId="12" xfId="12" applyNumberFormat="1" applyFont="1" applyFill="1" applyBorder="1" applyAlignment="1" applyProtection="1">
      <alignment horizontal="center" vertical="center" shrinkToFit="1"/>
    </xf>
    <xf numFmtId="4" fontId="17" fillId="0" borderId="0" xfId="12" applyNumberFormat="1" applyFont="1" applyFill="1" applyBorder="1" applyAlignment="1" applyProtection="1">
      <alignment horizontal="center" vertical="center" shrinkToFit="1"/>
    </xf>
    <xf numFmtId="4" fontId="17" fillId="0" borderId="15" xfId="16" applyNumberFormat="1" applyFont="1" applyFill="1" applyBorder="1" applyAlignment="1">
      <alignment vertical="center" shrinkToFit="1"/>
    </xf>
    <xf numFmtId="175" fontId="21" fillId="0" borderId="16" xfId="16" applyNumberFormat="1" applyFont="1" applyFill="1" applyBorder="1" applyAlignment="1">
      <alignment vertical="center" shrinkToFit="1"/>
    </xf>
    <xf numFmtId="4" fontId="21" fillId="0" borderId="17" xfId="12" applyNumberFormat="1" applyFont="1" applyFill="1" applyBorder="1" applyAlignment="1" applyProtection="1">
      <alignment horizontal="center" vertical="center" shrinkToFit="1"/>
    </xf>
    <xf numFmtId="4" fontId="21" fillId="4" borderId="7" xfId="12" applyNumberFormat="1" applyFont="1" applyFill="1" applyBorder="1" applyAlignment="1" applyProtection="1">
      <alignment horizontal="center" textRotation="255" shrinkToFit="1"/>
    </xf>
    <xf numFmtId="4" fontId="21" fillId="4" borderId="7" xfId="12" applyNumberFormat="1" applyFont="1" applyFill="1" applyBorder="1" applyAlignment="1" applyProtection="1">
      <alignment horizontal="center" vertical="center" shrinkToFit="1"/>
    </xf>
    <xf numFmtId="168" fontId="22" fillId="4" borderId="7" xfId="16" applyNumberFormat="1" applyFont="1" applyFill="1" applyBorder="1" applyAlignment="1">
      <alignment horizontal="center" vertical="center" shrinkToFit="1"/>
    </xf>
    <xf numFmtId="0" fontId="21" fillId="0" borderId="7" xfId="12" applyNumberFormat="1" applyFont="1" applyFill="1" applyBorder="1" applyAlignment="1" applyProtection="1">
      <alignment horizontal="center" vertical="center" shrinkToFit="1"/>
    </xf>
    <xf numFmtId="4" fontId="22" fillId="0" borderId="18" xfId="16" applyNumberFormat="1" applyFont="1" applyFill="1" applyBorder="1" applyAlignment="1">
      <alignment horizontal="center" vertical="center" shrinkToFit="1"/>
    </xf>
    <xf numFmtId="0" fontId="22" fillId="0" borderId="8" xfId="16" applyNumberFormat="1" applyFont="1" applyFill="1" applyBorder="1" applyAlignment="1">
      <alignment horizontal="center" vertical="center" shrinkToFit="1"/>
    </xf>
    <xf numFmtId="4" fontId="22" fillId="0" borderId="8" xfId="16" applyNumberFormat="1" applyFont="1" applyFill="1" applyBorder="1" applyAlignment="1">
      <alignment horizontal="center" vertical="center" shrinkToFit="1"/>
    </xf>
    <xf numFmtId="0" fontId="21" fillId="0" borderId="0" xfId="12" applyNumberFormat="1" applyFont="1" applyFill="1" applyBorder="1" applyAlignment="1" applyProtection="1">
      <alignment horizontal="center" vertical="center" shrinkToFit="1"/>
    </xf>
    <xf numFmtId="4" fontId="6" fillId="0" borderId="0" xfId="0" applyNumberFormat="1" applyFont="1" applyAlignment="1">
      <alignment horizontal="left" vertical="center" shrinkToFit="1"/>
    </xf>
    <xf numFmtId="4" fontId="6" fillId="0" borderId="0" xfId="0" applyNumberFormat="1" applyFont="1" applyAlignment="1">
      <alignment horizontal="center" vertical="center" shrinkToFit="1"/>
    </xf>
    <xf numFmtId="172" fontId="6" fillId="0" borderId="0" xfId="0" applyNumberFormat="1" applyFont="1" applyAlignment="1"/>
    <xf numFmtId="4" fontId="17" fillId="4" borderId="13" xfId="16" applyNumberFormat="1" applyFont="1" applyFill="1" applyBorder="1" applyAlignment="1">
      <alignment horizontal="center" textRotation="180" wrapText="1" shrinkToFit="1"/>
    </xf>
    <xf numFmtId="0" fontId="7" fillId="10" borderId="30" xfId="0" applyFont="1" applyFill="1" applyBorder="1" applyAlignment="1">
      <alignment vertical="center" shrinkToFit="1"/>
    </xf>
    <xf numFmtId="170" fontId="13" fillId="8" borderId="1" xfId="16" applyNumberFormat="1" applyFont="1" applyFill="1" applyBorder="1" applyAlignment="1">
      <alignment horizontal="center" vertical="center" wrapText="1" shrinkToFit="1"/>
    </xf>
    <xf numFmtId="168" fontId="13" fillId="8" borderId="0" xfId="16" applyNumberFormat="1" applyFont="1" applyFill="1" applyBorder="1" applyAlignment="1">
      <alignment vertical="center" wrapText="1" shrinkToFit="1"/>
    </xf>
    <xf numFmtId="4" fontId="18" fillId="5" borderId="31" xfId="16" applyNumberFormat="1" applyFont="1" applyFill="1" applyBorder="1" applyAlignment="1">
      <alignment horizontal="center" vertical="center" shrinkToFit="1"/>
    </xf>
    <xf numFmtId="4" fontId="17" fillId="5" borderId="8" xfId="16" applyNumberFormat="1" applyFont="1" applyFill="1" applyBorder="1" applyAlignment="1">
      <alignment vertical="center" shrinkToFi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2" xfId="16" applyFont="1" applyFill="1" applyBorder="1" applyAlignment="1">
      <alignment vertical="center" wrapText="1"/>
    </xf>
    <xf numFmtId="0" fontId="17" fillId="0" borderId="33" xfId="16" applyNumberFormat="1" applyFont="1" applyFill="1" applyBorder="1" applyAlignment="1">
      <alignment horizontal="center" vertical="center" wrapText="1"/>
    </xf>
    <xf numFmtId="0" fontId="17" fillId="0" borderId="33" xfId="16" applyFont="1" applyFill="1" applyBorder="1" applyAlignment="1">
      <alignment horizontal="center" vertical="center" shrinkToFit="1"/>
    </xf>
    <xf numFmtId="4" fontId="17" fillId="0" borderId="33" xfId="16" applyNumberFormat="1" applyFont="1" applyFill="1" applyBorder="1" applyAlignment="1">
      <alignment horizontal="center" vertical="center" wrapText="1"/>
    </xf>
    <xf numFmtId="172" fontId="17" fillId="0" borderId="33" xfId="16" applyNumberFormat="1" applyFont="1" applyFill="1" applyBorder="1" applyAlignment="1">
      <alignment horizontal="center" vertical="center" shrinkToFit="1"/>
    </xf>
    <xf numFmtId="4" fontId="17" fillId="0" borderId="33" xfId="16" applyNumberFormat="1" applyFont="1" applyFill="1" applyBorder="1" applyAlignment="1">
      <alignment horizontal="center" vertical="center" shrinkToFit="1"/>
    </xf>
    <xf numFmtId="4" fontId="18" fillId="0" borderId="33" xfId="16" applyNumberFormat="1" applyFont="1" applyFill="1" applyBorder="1" applyAlignment="1">
      <alignment horizontal="center" vertical="center" wrapText="1"/>
    </xf>
    <xf numFmtId="172" fontId="18" fillId="0" borderId="34" xfId="16" applyNumberFormat="1" applyFont="1" applyFill="1" applyBorder="1" applyAlignment="1">
      <alignment horizontal="center" vertical="center" shrinkToFit="1"/>
    </xf>
    <xf numFmtId="170" fontId="24" fillId="8" borderId="39" xfId="16" applyNumberFormat="1" applyFont="1" applyFill="1" applyBorder="1" applyAlignment="1">
      <alignment horizontal="center" vertical="center" wrapText="1" shrinkToFit="1"/>
    </xf>
    <xf numFmtId="170" fontId="25" fillId="9" borderId="39" xfId="16" applyNumberFormat="1" applyFont="1" applyFill="1" applyBorder="1" applyAlignment="1">
      <alignment vertical="center" wrapText="1" shrinkToFit="1"/>
    </xf>
    <xf numFmtId="168" fontId="25" fillId="9" borderId="39" xfId="16" applyNumberFormat="1" applyFont="1" applyFill="1" applyBorder="1" applyAlignment="1">
      <alignment vertical="center" wrapText="1" shrinkToFit="1"/>
    </xf>
    <xf numFmtId="170" fontId="24" fillId="12" borderId="39" xfId="16" applyNumberFormat="1" applyFont="1" applyFill="1" applyBorder="1" applyAlignment="1">
      <alignment horizontal="center" vertical="center" wrapText="1" shrinkToFit="1"/>
    </xf>
    <xf numFmtId="168" fontId="24" fillId="12" borderId="40" xfId="16" applyNumberFormat="1" applyFont="1" applyFill="1" applyBorder="1" applyAlignment="1">
      <alignment horizontal="center" vertical="center" wrapText="1" shrinkToFit="1"/>
    </xf>
    <xf numFmtId="0" fontId="6" fillId="8" borderId="28" xfId="0" applyFont="1" applyFill="1" applyBorder="1" applyAlignment="1">
      <alignment horizontal="center" vertical="center" textRotation="90" wrapText="1"/>
    </xf>
    <xf numFmtId="0" fontId="6" fillId="8" borderId="29" xfId="0" applyFont="1" applyFill="1" applyBorder="1" applyAlignment="1">
      <alignment horizontal="center" vertical="center" textRotation="90" wrapText="1"/>
    </xf>
    <xf numFmtId="170" fontId="13" fillId="8" borderId="13" xfId="16" applyNumberFormat="1" applyFont="1" applyFill="1" applyBorder="1" applyAlignment="1">
      <alignment horizontal="center" vertical="center" wrapText="1" shrinkToFit="1"/>
    </xf>
    <xf numFmtId="0" fontId="13" fillId="8" borderId="24" xfId="16" applyNumberFormat="1" applyFont="1" applyFill="1" applyBorder="1" applyAlignment="1">
      <alignment horizontal="center" vertical="center" wrapText="1" shrinkToFit="1"/>
    </xf>
    <xf numFmtId="170" fontId="13" fillId="8" borderId="24" xfId="16" applyNumberFormat="1" applyFont="1" applyFill="1" applyBorder="1" applyAlignment="1">
      <alignment horizontal="center" vertical="center" textRotation="180" wrapText="1" shrinkToFit="1"/>
    </xf>
    <xf numFmtId="170" fontId="13" fillId="8" borderId="24" xfId="16" applyNumberFormat="1" applyFont="1" applyFill="1" applyBorder="1" applyAlignment="1">
      <alignment horizontal="center" vertical="center" wrapText="1" shrinkToFit="1"/>
    </xf>
    <xf numFmtId="170" fontId="24" fillId="8" borderId="36" xfId="16" applyNumberFormat="1" applyFont="1" applyFill="1" applyBorder="1" applyAlignment="1">
      <alignment horizontal="center" vertical="center" wrapText="1" shrinkToFit="1"/>
    </xf>
    <xf numFmtId="170" fontId="24" fillId="8" borderId="39" xfId="16" applyNumberFormat="1" applyFont="1" applyFill="1" applyBorder="1" applyAlignment="1">
      <alignment horizontal="center" vertical="center" wrapText="1" shrinkToFit="1"/>
    </xf>
    <xf numFmtId="168" fontId="24" fillId="8" borderId="36" xfId="16" applyNumberFormat="1" applyFont="1" applyFill="1" applyBorder="1" applyAlignment="1">
      <alignment horizontal="center" vertical="center" wrapText="1" shrinkToFit="1"/>
    </xf>
    <xf numFmtId="168" fontId="24" fillId="8" borderId="39" xfId="16" applyNumberFormat="1" applyFont="1" applyFill="1" applyBorder="1" applyAlignment="1">
      <alignment horizontal="center" vertical="center" wrapText="1" shrinkToFit="1"/>
    </xf>
    <xf numFmtId="4" fontId="24" fillId="8" borderId="36" xfId="16" applyNumberFormat="1" applyFont="1" applyFill="1" applyBorder="1" applyAlignment="1">
      <alignment horizontal="center" vertical="center" wrapText="1" shrinkToFit="1"/>
    </xf>
    <xf numFmtId="4" fontId="24" fillId="8" borderId="39" xfId="16" applyNumberFormat="1" applyFont="1" applyFill="1" applyBorder="1" applyAlignment="1">
      <alignment horizontal="center" vertical="center" wrapText="1" shrinkToFit="1"/>
    </xf>
    <xf numFmtId="170" fontId="13" fillId="8" borderId="2" xfId="16" applyNumberFormat="1" applyFont="1" applyFill="1" applyBorder="1" applyAlignment="1">
      <alignment horizontal="center" vertical="center" wrapText="1" shrinkToFit="1"/>
    </xf>
    <xf numFmtId="170" fontId="24" fillId="8" borderId="35" xfId="16" applyNumberFormat="1" applyFont="1" applyFill="1" applyBorder="1" applyAlignment="1">
      <alignment horizontal="center" vertical="center" wrapText="1" shrinkToFit="1"/>
    </xf>
    <xf numFmtId="170" fontId="24" fillId="8" borderId="38" xfId="16" applyNumberFormat="1" applyFont="1" applyFill="1" applyBorder="1" applyAlignment="1">
      <alignment horizontal="center" vertical="center" wrapText="1" shrinkToFit="1"/>
    </xf>
    <xf numFmtId="0" fontId="24" fillId="8" borderId="36" xfId="16" applyNumberFormat="1" applyFont="1" applyFill="1" applyBorder="1" applyAlignment="1">
      <alignment horizontal="center" vertical="center" textRotation="90" wrapText="1" shrinkToFit="1"/>
    </xf>
    <xf numFmtId="0" fontId="24" fillId="8" borderId="39" xfId="16" applyNumberFormat="1" applyFont="1" applyFill="1" applyBorder="1" applyAlignment="1">
      <alignment horizontal="center" vertical="center" textRotation="90" wrapText="1" shrinkToFit="1"/>
    </xf>
    <xf numFmtId="0" fontId="6" fillId="8" borderId="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170" fontId="25" fillId="9" borderId="36" xfId="16" applyNumberFormat="1" applyFont="1" applyFill="1" applyBorder="1" applyAlignment="1">
      <alignment horizontal="center" vertical="center" wrapText="1" shrinkToFit="1"/>
    </xf>
    <xf numFmtId="170" fontId="24" fillId="12" borderId="36" xfId="16" applyNumberFormat="1" applyFont="1" applyFill="1" applyBorder="1" applyAlignment="1">
      <alignment horizontal="center" vertical="center" wrapText="1" shrinkToFit="1"/>
    </xf>
    <xf numFmtId="170" fontId="24" fillId="12" borderId="37" xfId="16" applyNumberFormat="1" applyFont="1" applyFill="1" applyBorder="1" applyAlignment="1">
      <alignment horizontal="center" vertical="center" wrapText="1" shrinkToFit="1"/>
    </xf>
    <xf numFmtId="170" fontId="13" fillId="8" borderId="20" xfId="16" applyNumberFormat="1" applyFont="1" applyFill="1" applyBorder="1" applyAlignment="1">
      <alignment horizontal="center" vertical="center" wrapText="1" shrinkToFit="1"/>
    </xf>
    <xf numFmtId="170" fontId="13" fillId="8" borderId="25" xfId="16" applyNumberFormat="1" applyFont="1" applyFill="1" applyBorder="1" applyAlignment="1">
      <alignment horizontal="center" vertical="center" wrapText="1" shrinkToFit="1"/>
    </xf>
    <xf numFmtId="168" fontId="13" fillId="8" borderId="24" xfId="16" applyNumberFormat="1" applyFont="1" applyFill="1" applyBorder="1" applyAlignment="1">
      <alignment horizontal="center" vertical="center" wrapText="1" shrinkToFit="1"/>
    </xf>
    <xf numFmtId="170" fontId="13" fillId="8" borderId="7" xfId="16" applyNumberFormat="1" applyFont="1" applyFill="1" applyBorder="1" applyAlignment="1">
      <alignment horizontal="center" vertical="center" wrapText="1" shrinkToFit="1"/>
    </xf>
    <xf numFmtId="168" fontId="14" fillId="8" borderId="17" xfId="16" applyNumberFormat="1" applyFont="1" applyFill="1" applyBorder="1" applyAlignment="1">
      <alignment horizontal="center" vertical="center" wrapText="1" shrinkToFit="1"/>
    </xf>
    <xf numFmtId="168" fontId="13" fillId="8" borderId="24" xfId="16" applyNumberFormat="1" applyFont="1" applyFill="1" applyBorder="1" applyAlignment="1">
      <alignment horizontal="center" vertical="center" textRotation="180" wrapText="1" shrinkToFit="1"/>
    </xf>
    <xf numFmtId="170" fontId="13" fillId="8" borderId="26" xfId="16" applyNumberFormat="1" applyFont="1" applyFill="1" applyBorder="1" applyAlignment="1">
      <alignment horizontal="center" vertical="center" wrapText="1" shrinkToFit="1"/>
    </xf>
    <xf numFmtId="169" fontId="13" fillId="8" borderId="23" xfId="16" applyNumberFormat="1" applyFont="1" applyFill="1" applyBorder="1" applyAlignment="1">
      <alignment horizontal="center" vertical="center" wrapText="1" shrinkToFit="1"/>
    </xf>
    <xf numFmtId="170" fontId="13" fillId="8" borderId="27" xfId="16" applyNumberFormat="1" applyFont="1" applyFill="1" applyBorder="1" applyAlignment="1">
      <alignment horizontal="center" vertical="center" wrapText="1" shrinkToFit="1"/>
    </xf>
    <xf numFmtId="4" fontId="9" fillId="5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0" fontId="10" fillId="7" borderId="19" xfId="16" applyNumberFormat="1" applyFont="1" applyFill="1" applyBorder="1" applyAlignment="1">
      <alignment horizontal="center" vertical="center" wrapText="1" shrinkToFit="1"/>
    </xf>
  </cellXfs>
  <cellStyles count="24">
    <cellStyle name="cf1" xfId="1"/>
    <cellStyle name="cf17" xfId="2"/>
    <cellStyle name="cf18" xfId="3"/>
    <cellStyle name="cf2" xfId="4"/>
    <cellStyle name="cf3" xfId="5"/>
    <cellStyle name="cf4" xfId="6"/>
    <cellStyle name="cf5" xfId="7"/>
    <cellStyle name="cf6" xfId="8"/>
    <cellStyle name="Excel_BuiltIn_Texte explicatif 1" xfId="9"/>
    <cellStyle name="Heading 3" xfId="10"/>
    <cellStyle name="Heading1" xfId="11"/>
    <cellStyle name="Milliers" xfId="12" builtinId="3"/>
    <cellStyle name="Milliers 2" xfId="13"/>
    <cellStyle name="Milliers 2 2" xfId="14"/>
    <cellStyle name="Milliers 3" xfId="15"/>
    <cellStyle name="Normal" xfId="0" builtinId="0"/>
    <cellStyle name="Normal 2" xfId="16"/>
    <cellStyle name="Normal 2 2" xfId="17"/>
    <cellStyle name="Normal 3" xfId="18"/>
    <cellStyle name="Normal 4" xfId="19"/>
    <cellStyle name="Result" xfId="20"/>
    <cellStyle name="Result2" xfId="21"/>
    <cellStyle name="Texte explicatif 2" xfId="22"/>
    <cellStyle name="Texte explicatif 2 2" xfId="23"/>
  </cellStyles>
  <dxfs count="5"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1"/>
      </font>
    </dxf>
    <dxf>
      <font>
        <b/>
        <i val="0"/>
        <condense val="0"/>
        <extend val="0"/>
        <sz val="11"/>
        <color indexed="3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BCBC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F7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19337F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0</xdr:rowOff>
    </xdr:from>
    <xdr:to>
      <xdr:col>43</xdr:col>
      <xdr:colOff>38100</xdr:colOff>
      <xdr:row>6</xdr:row>
      <xdr:rowOff>0</xdr:rowOff>
    </xdr:to>
    <xdr:sp macro="" textlink="">
      <xdr:nvSpPr>
        <xdr:cNvPr id="1136" name="Connecteur droit 3"/>
        <xdr:cNvSpPr>
          <a:spLocks noChangeShapeType="1"/>
        </xdr:cNvSpPr>
      </xdr:nvSpPr>
      <xdr:spPr bwMode="auto">
        <a:xfrm>
          <a:off x="771525" y="5257800"/>
          <a:ext cx="32223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F/P&#212;LE%20ANIMATION%20ACTION%20DE%20L'&#201;TAT/2021/BOP-362/GESTION%20CR&#201;DITS%202021%20DU%20BOP-362/MADI%20DSIL%20ET%20DSID%20R&#201;NOV%202021%20BOP%203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 362 DSIL RÉNOV"/>
      <sheetName val="SUIVI DÉP DSIL RÉNOV"/>
      <sheetName val="BOP 362 DSID RÉNOV"/>
      <sheetName val="SUIVI DÉP DSID RÉNOV"/>
      <sheetName val="RÉCAP BOP-362"/>
    </sheetNames>
    <sheetDataSet>
      <sheetData sheetId="0"/>
      <sheetData sheetId="1"/>
      <sheetData sheetId="2">
        <row r="5">
          <cell r="H5">
            <v>2758551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"/>
  <sheetViews>
    <sheetView tabSelected="1" zoomScale="77" zoomScaleNormal="7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X6" sqref="AX6"/>
    </sheetView>
  </sheetViews>
  <sheetFormatPr baseColWidth="10" defaultColWidth="11" defaultRowHeight="22.5"/>
  <cols>
    <col min="1" max="1" width="10.85546875" style="1" hidden="1" customWidth="1"/>
    <col min="2" max="2" width="145.42578125" style="2" customWidth="1"/>
    <col min="3" max="3" width="7.28515625" style="3" hidden="1" customWidth="1"/>
    <col min="4" max="4" width="34.28515625" style="3" hidden="1" customWidth="1"/>
    <col min="5" max="6" width="20.42578125" style="3" hidden="1" customWidth="1"/>
    <col min="7" max="7" width="27" style="1" customWidth="1"/>
    <col min="8" max="8" width="25.42578125" style="1" customWidth="1"/>
    <col min="9" max="9" width="25.42578125" style="1" hidden="1" customWidth="1"/>
    <col min="10" max="10" width="14.7109375" style="4" hidden="1" customWidth="1"/>
    <col min="11" max="12" width="25.42578125" style="5" hidden="1" customWidth="1"/>
    <col min="13" max="13" width="12.5703125" style="6" hidden="1" customWidth="1"/>
    <col min="14" max="14" width="35.42578125" style="1" customWidth="1"/>
    <col min="15" max="15" width="17.5703125" style="4" customWidth="1"/>
    <col min="16" max="16" width="25.5703125" style="4" hidden="1" customWidth="1"/>
    <col min="17" max="17" width="32.140625" style="4" hidden="1" customWidth="1"/>
    <col min="18" max="18" width="19.28515625" style="4" hidden="1" customWidth="1"/>
    <col min="19" max="19" width="36.42578125" style="1" hidden="1" customWidth="1"/>
    <col min="20" max="20" width="12.5703125" style="4" hidden="1" customWidth="1"/>
    <col min="21" max="21" width="25.42578125" style="1" hidden="1" customWidth="1"/>
    <col min="22" max="22" width="8" style="7" hidden="1" customWidth="1"/>
    <col min="23" max="23" width="22" style="8" hidden="1" customWidth="1"/>
    <col min="24" max="25" width="12.5703125" style="9" hidden="1" customWidth="1"/>
    <col min="26" max="27" width="9.85546875" style="1" hidden="1" customWidth="1"/>
    <col min="28" max="28" width="7.140625" style="1" hidden="1" customWidth="1"/>
    <col min="29" max="32" width="8.85546875" style="1" hidden="1" customWidth="1"/>
    <col min="33" max="33" width="19.5703125" style="10" hidden="1" customWidth="1"/>
    <col min="34" max="34" width="15.28515625" style="11" hidden="1" customWidth="1"/>
    <col min="35" max="35" width="26.42578125" style="1" hidden="1" customWidth="1"/>
    <col min="36" max="36" width="11.5703125" style="1" hidden="1" customWidth="1"/>
    <col min="37" max="37" width="14.5703125" style="1" hidden="1" customWidth="1"/>
    <col min="38" max="38" width="18.7109375" style="12" hidden="1" customWidth="1"/>
    <col min="39" max="39" width="21.28515625" style="12" hidden="1" customWidth="1"/>
    <col min="40" max="40" width="28" style="12" hidden="1" customWidth="1"/>
    <col min="41" max="41" width="41.7109375" style="12" hidden="1" customWidth="1"/>
    <col min="42" max="42" width="15.28515625" style="13" hidden="1" customWidth="1"/>
    <col min="43" max="43" width="15.28515625" style="14" hidden="1" customWidth="1"/>
    <col min="44" max="44" width="87.140625" style="1" hidden="1" customWidth="1"/>
    <col min="45" max="45" width="11" style="1" hidden="1" customWidth="1"/>
    <col min="46" max="46" width="61" style="1" hidden="1" customWidth="1"/>
    <col min="47" max="16384" width="11" style="1"/>
  </cols>
  <sheetData>
    <row r="1" spans="1:44" ht="57.75" customHeight="1" thickBot="1">
      <c r="A1" s="88" t="s">
        <v>53</v>
      </c>
      <c r="B1" s="139" t="s">
        <v>54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6">
        <f>'[1]BOP 362 DSID RÉNOV'!$H$5</f>
        <v>2758551</v>
      </c>
      <c r="T1" s="136"/>
      <c r="U1" s="137"/>
      <c r="V1" s="137"/>
      <c r="W1" s="137"/>
      <c r="X1" s="137"/>
      <c r="Y1" s="137"/>
      <c r="Z1" s="137"/>
      <c r="AA1" s="15"/>
      <c r="AB1" s="16"/>
      <c r="AC1" s="16"/>
      <c r="AD1" s="16"/>
      <c r="AE1" s="16"/>
      <c r="AF1" s="16"/>
      <c r="AG1" s="16"/>
      <c r="AH1" s="16"/>
      <c r="AI1" s="16"/>
      <c r="AJ1" s="138"/>
      <c r="AK1" s="138"/>
      <c r="AL1" s="141" t="s">
        <v>0</v>
      </c>
      <c r="AM1" s="141"/>
      <c r="AN1" s="141"/>
      <c r="AO1" s="141"/>
      <c r="AP1" s="120" t="s">
        <v>1</v>
      </c>
      <c r="AQ1" s="120"/>
      <c r="AR1" s="121" t="s">
        <v>2</v>
      </c>
    </row>
    <row r="2" spans="1:44" ht="42" customHeight="1" thickBot="1">
      <c r="A2" s="8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22"/>
      <c r="T2" s="122"/>
      <c r="U2" s="123"/>
      <c r="V2" s="123"/>
      <c r="W2" s="123"/>
      <c r="X2" s="123"/>
      <c r="Y2" s="123"/>
      <c r="Z2" s="123"/>
      <c r="AA2" s="17"/>
      <c r="AB2" s="18"/>
      <c r="AC2" s="18"/>
      <c r="AD2" s="18"/>
      <c r="AE2" s="18"/>
      <c r="AF2" s="18"/>
      <c r="AG2" s="18"/>
      <c r="AH2" s="18"/>
      <c r="AI2" s="19"/>
      <c r="AJ2" s="20"/>
      <c r="AK2" s="20"/>
      <c r="AL2" s="141"/>
      <c r="AM2" s="141"/>
      <c r="AN2" s="141"/>
      <c r="AO2" s="141"/>
      <c r="AP2" s="120"/>
      <c r="AQ2" s="120"/>
      <c r="AR2" s="121"/>
    </row>
    <row r="3" spans="1:44" ht="24.75" hidden="1" customHeight="1">
      <c r="A3" s="21" t="s">
        <v>3</v>
      </c>
      <c r="B3" s="21" t="s">
        <v>3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2" t="s">
        <v>3</v>
      </c>
      <c r="K3" s="21" t="s">
        <v>3</v>
      </c>
      <c r="L3" s="21"/>
      <c r="M3" s="21"/>
      <c r="N3" s="21" t="s">
        <v>3</v>
      </c>
      <c r="O3" s="21" t="s">
        <v>3</v>
      </c>
      <c r="P3" s="21"/>
      <c r="Q3" s="21"/>
      <c r="R3" s="21"/>
      <c r="S3" s="21" t="s">
        <v>3</v>
      </c>
      <c r="T3" s="21" t="s">
        <v>3</v>
      </c>
      <c r="U3" s="21" t="s">
        <v>3</v>
      </c>
      <c r="V3" s="23" t="s">
        <v>3</v>
      </c>
      <c r="W3" s="21" t="s">
        <v>3</v>
      </c>
      <c r="X3" s="21" t="s">
        <v>3</v>
      </c>
      <c r="Y3" s="21" t="s">
        <v>3</v>
      </c>
      <c r="Z3" s="21" t="s">
        <v>3</v>
      </c>
      <c r="AA3" s="21" t="s">
        <v>3</v>
      </c>
      <c r="AB3" s="21" t="s">
        <v>3</v>
      </c>
      <c r="AC3" s="21" t="s">
        <v>3</v>
      </c>
      <c r="AD3" s="21" t="s">
        <v>3</v>
      </c>
      <c r="AE3" s="21" t="s">
        <v>3</v>
      </c>
      <c r="AF3" s="21" t="s">
        <v>3</v>
      </c>
      <c r="AG3" s="21" t="s">
        <v>3</v>
      </c>
      <c r="AH3" s="24"/>
      <c r="AI3" s="21" t="s">
        <v>3</v>
      </c>
      <c r="AJ3" s="21" t="s">
        <v>3</v>
      </c>
      <c r="AK3" s="21" t="s">
        <v>3</v>
      </c>
      <c r="AL3" s="25"/>
      <c r="AM3" s="25"/>
      <c r="AN3" s="25"/>
      <c r="AO3" s="25"/>
      <c r="AP3" s="21" t="s">
        <v>3</v>
      </c>
      <c r="AQ3" s="21" t="s">
        <v>3</v>
      </c>
      <c r="AR3" s="121"/>
    </row>
    <row r="4" spans="1:44" s="26" customFormat="1" ht="66.2" customHeight="1" thickBot="1">
      <c r="A4" s="115" t="s">
        <v>4</v>
      </c>
      <c r="B4" s="116" t="s">
        <v>5</v>
      </c>
      <c r="C4" s="118" t="s">
        <v>6</v>
      </c>
      <c r="D4" s="109" t="s">
        <v>7</v>
      </c>
      <c r="E4" s="109" t="s">
        <v>8</v>
      </c>
      <c r="F4" s="109"/>
      <c r="G4" s="109" t="s">
        <v>9</v>
      </c>
      <c r="H4" s="109" t="s">
        <v>10</v>
      </c>
      <c r="I4" s="109" t="s">
        <v>11</v>
      </c>
      <c r="J4" s="111" t="s">
        <v>12</v>
      </c>
      <c r="K4" s="113" t="s">
        <v>13</v>
      </c>
      <c r="L4" s="124" t="s">
        <v>14</v>
      </c>
      <c r="M4" s="124"/>
      <c r="N4" s="125" t="s">
        <v>56</v>
      </c>
      <c r="O4" s="126"/>
      <c r="P4" s="84" t="s">
        <v>15</v>
      </c>
      <c r="Q4" s="127" t="s">
        <v>16</v>
      </c>
      <c r="R4" s="127"/>
      <c r="S4" s="128" t="s">
        <v>17</v>
      </c>
      <c r="T4" s="129" t="s">
        <v>18</v>
      </c>
      <c r="U4" s="130" t="s">
        <v>19</v>
      </c>
      <c r="V4" s="130"/>
      <c r="W4" s="130"/>
      <c r="X4" s="131" t="s">
        <v>20</v>
      </c>
      <c r="Y4" s="132" t="s">
        <v>21</v>
      </c>
      <c r="Z4" s="133" t="s">
        <v>22</v>
      </c>
      <c r="AA4" s="133"/>
      <c r="AB4" s="107" t="s">
        <v>23</v>
      </c>
      <c r="AC4" s="105" t="s">
        <v>24</v>
      </c>
      <c r="AD4" s="105"/>
      <c r="AE4" s="105"/>
      <c r="AF4" s="105"/>
      <c r="AG4" s="106" t="s">
        <v>25</v>
      </c>
      <c r="AH4" s="106"/>
      <c r="AI4" s="107" t="s">
        <v>26</v>
      </c>
      <c r="AJ4" s="108" t="s">
        <v>27</v>
      </c>
      <c r="AK4" s="108" t="s">
        <v>28</v>
      </c>
      <c r="AL4" s="134" t="s">
        <v>29</v>
      </c>
      <c r="AM4" s="134"/>
      <c r="AN4" s="134"/>
      <c r="AO4" s="135" t="s">
        <v>30</v>
      </c>
      <c r="AP4" s="103" t="s">
        <v>31</v>
      </c>
      <c r="AQ4" s="104" t="s">
        <v>32</v>
      </c>
      <c r="AR4" s="121"/>
    </row>
    <row r="5" spans="1:44" s="26" customFormat="1" ht="48" customHeight="1" thickBot="1">
      <c r="A5" s="115"/>
      <c r="B5" s="117"/>
      <c r="C5" s="119"/>
      <c r="D5" s="110"/>
      <c r="E5" s="98" t="s">
        <v>33</v>
      </c>
      <c r="F5" s="98" t="s">
        <v>34</v>
      </c>
      <c r="G5" s="110"/>
      <c r="H5" s="110"/>
      <c r="I5" s="110"/>
      <c r="J5" s="112"/>
      <c r="K5" s="114"/>
      <c r="L5" s="99" t="s">
        <v>35</v>
      </c>
      <c r="M5" s="100" t="s">
        <v>36</v>
      </c>
      <c r="N5" s="101" t="s">
        <v>35</v>
      </c>
      <c r="O5" s="102" t="s">
        <v>36</v>
      </c>
      <c r="P5" s="85" t="s">
        <v>37</v>
      </c>
      <c r="Q5" s="27" t="s">
        <v>38</v>
      </c>
      <c r="R5" s="28" t="s">
        <v>39</v>
      </c>
      <c r="S5" s="128"/>
      <c r="T5" s="129"/>
      <c r="U5" s="29" t="s">
        <v>35</v>
      </c>
      <c r="V5" s="30" t="s">
        <v>40</v>
      </c>
      <c r="W5" s="31" t="s">
        <v>41</v>
      </c>
      <c r="X5" s="131"/>
      <c r="Y5" s="132"/>
      <c r="Z5" s="32" t="s">
        <v>42</v>
      </c>
      <c r="AA5" s="32" t="s">
        <v>43</v>
      </c>
      <c r="AB5" s="107"/>
      <c r="AC5" s="33" t="s">
        <v>44</v>
      </c>
      <c r="AD5" s="34" t="s">
        <v>45</v>
      </c>
      <c r="AE5" s="34" t="s">
        <v>46</v>
      </c>
      <c r="AF5" s="34" t="s">
        <v>47</v>
      </c>
      <c r="AG5" s="35" t="s">
        <v>38</v>
      </c>
      <c r="AH5" s="36" t="s">
        <v>32</v>
      </c>
      <c r="AI5" s="107"/>
      <c r="AJ5" s="108"/>
      <c r="AK5" s="108"/>
      <c r="AL5" s="37" t="s">
        <v>48</v>
      </c>
      <c r="AM5" s="38" t="s">
        <v>49</v>
      </c>
      <c r="AN5" s="38" t="s">
        <v>50</v>
      </c>
      <c r="AO5" s="135"/>
      <c r="AP5" s="103"/>
      <c r="AQ5" s="104"/>
      <c r="AR5" s="121"/>
    </row>
    <row r="6" spans="1:44" ht="161.25" customHeight="1" thickBot="1">
      <c r="A6" s="83"/>
      <c r="B6" s="90" t="s">
        <v>55</v>
      </c>
      <c r="C6" s="91"/>
      <c r="D6" s="91"/>
      <c r="E6" s="91"/>
      <c r="F6" s="91"/>
      <c r="G6" s="92" t="s">
        <v>52</v>
      </c>
      <c r="H6" s="93">
        <v>1920000</v>
      </c>
      <c r="I6" s="93">
        <v>2758551</v>
      </c>
      <c r="J6" s="94">
        <f>I6/H6</f>
        <v>1.4367453125</v>
      </c>
      <c r="K6" s="95">
        <f>H6-I6-U6</f>
        <v>-838551</v>
      </c>
      <c r="L6" s="95"/>
      <c r="M6" s="94">
        <f>L6/H6</f>
        <v>0</v>
      </c>
      <c r="N6" s="96">
        <v>1676876</v>
      </c>
      <c r="O6" s="97">
        <f>N6/H6</f>
        <v>0.87337291666666672</v>
      </c>
      <c r="P6" s="86">
        <f>N6</f>
        <v>1676876</v>
      </c>
      <c r="Q6" s="39"/>
      <c r="R6" s="40"/>
      <c r="S6" s="41">
        <f>H6-N6-U6</f>
        <v>243124</v>
      </c>
      <c r="T6" s="42">
        <f>S6/H6</f>
        <v>0.12662708333333333</v>
      </c>
      <c r="U6" s="43"/>
      <c r="V6" s="82"/>
      <c r="W6" s="44"/>
      <c r="X6" s="45">
        <f>U6/H6</f>
        <v>0</v>
      </c>
      <c r="Y6" s="45">
        <f>X6+O6</f>
        <v>0.87337291666666672</v>
      </c>
      <c r="Z6" s="46"/>
      <c r="AA6" s="46"/>
      <c r="AB6" s="47"/>
      <c r="AC6" s="48"/>
      <c r="AD6" s="48"/>
      <c r="AE6" s="48"/>
      <c r="AF6" s="48"/>
      <c r="AG6" s="49"/>
      <c r="AH6" s="50"/>
      <c r="AI6" s="51">
        <f>P6*30%</f>
        <v>503062.8</v>
      </c>
      <c r="AJ6" s="52"/>
      <c r="AK6" s="53"/>
      <c r="AL6" s="54"/>
      <c r="AM6" s="54"/>
      <c r="AN6" s="54"/>
      <c r="AO6" s="54"/>
      <c r="AP6" s="55"/>
      <c r="AQ6" s="56"/>
      <c r="AR6" s="57"/>
    </row>
    <row r="7" spans="1:44" ht="38.25" hidden="1" customHeight="1" thickBot="1">
      <c r="A7" s="58">
        <f>COUNTA(A6:A6)</f>
        <v>0</v>
      </c>
      <c r="B7" s="59" t="s">
        <v>51</v>
      </c>
      <c r="C7" s="60"/>
      <c r="D7" s="60"/>
      <c r="E7" s="60"/>
      <c r="F7" s="61"/>
      <c r="G7" s="61"/>
      <c r="H7" s="62">
        <f>SUM(H6:H6)</f>
        <v>1920000</v>
      </c>
      <c r="I7" s="62">
        <f>SUM(I6:I6)</f>
        <v>2758551</v>
      </c>
      <c r="J7" s="63"/>
      <c r="K7" s="62"/>
      <c r="L7" s="64">
        <f>SUM(L6:L6)</f>
        <v>0</v>
      </c>
      <c r="M7" s="65"/>
      <c r="N7" s="66">
        <f>SUM(N6:N6)</f>
        <v>1676876</v>
      </c>
      <c r="O7" s="87"/>
      <c r="P7" s="66">
        <f>SUM(P6:P6)</f>
        <v>1676876</v>
      </c>
      <c r="Q7" s="67"/>
      <c r="R7" s="67"/>
      <c r="S7" s="68"/>
      <c r="T7" s="69"/>
      <c r="U7" s="70"/>
      <c r="V7" s="71"/>
      <c r="W7" s="72"/>
      <c r="X7" s="73"/>
      <c r="Y7" s="73"/>
      <c r="Z7" s="74"/>
      <c r="AA7" s="74"/>
      <c r="AB7" s="60"/>
      <c r="AC7" s="60"/>
      <c r="AD7" s="60"/>
      <c r="AE7" s="60"/>
      <c r="AF7" s="75"/>
      <c r="AG7" s="76">
        <f>COUNTA(AG6:AG6)</f>
        <v>0</v>
      </c>
      <c r="AH7" s="76">
        <f>COUNTA(AH6:AH6)</f>
        <v>0</v>
      </c>
      <c r="AI7" s="77"/>
      <c r="AJ7" s="78"/>
      <c r="AK7" s="78"/>
      <c r="AL7" s="79"/>
      <c r="AM7" s="79"/>
      <c r="AN7" s="79"/>
      <c r="AO7" s="79"/>
      <c r="AP7" s="80"/>
    </row>
    <row r="8" spans="1:44" ht="124.35" customHeight="1">
      <c r="L8" s="5">
        <v>7285326</v>
      </c>
      <c r="M8" s="81" t="e">
        <f>L8/#REF!</f>
        <v>#REF!</v>
      </c>
    </row>
    <row r="9" spans="1:44" ht="124.35" customHeight="1"/>
    <row r="10" spans="1:44" ht="124.35" customHeight="1"/>
    <row r="11" spans="1:44" ht="124.35" customHeight="1"/>
  </sheetData>
  <sheetProtection selectLockedCells="1" selectUnlockedCells="1"/>
  <autoFilter ref="A3:AA7"/>
  <mergeCells count="38">
    <mergeCell ref="S1:T1"/>
    <mergeCell ref="U1:Z1"/>
    <mergeCell ref="AJ1:AK1"/>
    <mergeCell ref="B1:R2"/>
    <mergeCell ref="AL1:AO2"/>
    <mergeCell ref="AP1:AQ2"/>
    <mergeCell ref="AR1:AR5"/>
    <mergeCell ref="S2:T2"/>
    <mergeCell ref="U2:Z2"/>
    <mergeCell ref="L4:M4"/>
    <mergeCell ref="N4:O4"/>
    <mergeCell ref="Q4:R4"/>
    <mergeCell ref="S4:S5"/>
    <mergeCell ref="T4:T5"/>
    <mergeCell ref="U4:W4"/>
    <mergeCell ref="X4:X5"/>
    <mergeCell ref="Y4:Y5"/>
    <mergeCell ref="Z4:AA4"/>
    <mergeCell ref="AB4:AB5"/>
    <mergeCell ref="AL4:AN4"/>
    <mergeCell ref="AO4:AO5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AP4:AP5"/>
    <mergeCell ref="AQ4:AQ5"/>
    <mergeCell ref="AC4:AF4"/>
    <mergeCell ref="AG4:AH4"/>
    <mergeCell ref="AI4:AI5"/>
    <mergeCell ref="AJ4:AJ5"/>
    <mergeCell ref="AK4:AK5"/>
  </mergeCells>
  <conditionalFormatting sqref="AK2">
    <cfRule type="cellIs" dxfId="4" priority="3" stopIfTrue="1" operator="lessThanOrEqual">
      <formula>$AJ$2</formula>
    </cfRule>
  </conditionalFormatting>
  <conditionalFormatting sqref="AK6">
    <cfRule type="expression" dxfId="3" priority="4" stopIfTrue="1">
      <formula>TODAY()</formula>
    </cfRule>
  </conditionalFormatting>
  <conditionalFormatting sqref="AP6">
    <cfRule type="cellIs" dxfId="2" priority="5" stopIfTrue="1" operator="equal">
      <formula>"S"</formula>
    </cfRule>
  </conditionalFormatting>
  <conditionalFormatting sqref="AK6">
    <cfRule type="cellIs" dxfId="1" priority="6" stopIfTrue="1" operator="lessThanOrEqual">
      <formula>AJ5</formula>
    </cfRule>
  </conditionalFormatting>
  <conditionalFormatting sqref="Y6">
    <cfRule type="cellIs" dxfId="0" priority="7" stopIfTrue="1" operator="greaterThan">
      <formula>"0.8"</formula>
    </cfRule>
  </conditionalFormatting>
  <pageMargins left="0.31527777777777777" right="0.31527777777777777" top="0.64513888888888893" bottom="0.11805555555555555" header="0.51180555555555551" footer="0.11805555555555555"/>
  <pageSetup paperSize="8" scale="80" firstPageNumber="0" orientation="landscape" horizontalDpi="300" verticalDpi="300" r:id="rId1"/>
  <headerFooter alignWithMargins="0">
    <oddFooter>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DSID RÉNOV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GRONDIN Rosaire</dc:creator>
  <cp:lastModifiedBy>RYS Pascal</cp:lastModifiedBy>
  <cp:lastPrinted>2021-06-04T06:02:33Z</cp:lastPrinted>
  <dcterms:created xsi:type="dcterms:W3CDTF">2021-04-30T07:41:03Z</dcterms:created>
  <dcterms:modified xsi:type="dcterms:W3CDTF">2022-08-02T09:32:37Z</dcterms:modified>
</cp:coreProperties>
</file>